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ětev V1" sheetId="2" r:id="rId2"/>
    <sheet name="02 - Větev V2" sheetId="3" r:id="rId3"/>
    <sheet name="03 - Větev V4" sheetId="4" r:id="rId4"/>
    <sheet name="04 - Větev V5" sheetId="5" r:id="rId5"/>
    <sheet name="OST - Ostatní a vedlejší ...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Větev V1'!$C$121:$K$219</definedName>
    <definedName name="_xlnm.Print_Area" localSheetId="1">'01 - Větev V1'!$C$4:$J$76,'01 - Větev V1'!$C$82:$J$103,'01 - Větev V1'!$C$109:$K$219</definedName>
    <definedName name="_xlnm.Print_Titles" localSheetId="1">'01 - Větev V1'!$121:$121</definedName>
    <definedName name="_xlnm._FilterDatabase" localSheetId="2" hidden="1">'02 - Větev V2'!$C$121:$K$201</definedName>
    <definedName name="_xlnm.Print_Area" localSheetId="2">'02 - Větev V2'!$C$4:$J$76,'02 - Větev V2'!$C$82:$J$103,'02 - Větev V2'!$C$109:$K$201</definedName>
    <definedName name="_xlnm.Print_Titles" localSheetId="2">'02 - Větev V2'!$121:$121</definedName>
    <definedName name="_xlnm._FilterDatabase" localSheetId="3" hidden="1">'03 - Větev V4'!$C$121:$K$210</definedName>
    <definedName name="_xlnm.Print_Area" localSheetId="3">'03 - Větev V4'!$C$4:$J$76,'03 - Větev V4'!$C$82:$J$103,'03 - Větev V4'!$C$109:$K$210</definedName>
    <definedName name="_xlnm.Print_Titles" localSheetId="3">'03 - Větev V4'!$121:$121</definedName>
    <definedName name="_xlnm._FilterDatabase" localSheetId="4" hidden="1">'04 - Větev V5'!$C$123:$K$228</definedName>
    <definedName name="_xlnm.Print_Area" localSheetId="4">'04 - Větev V5'!$C$4:$J$76,'04 - Větev V5'!$C$82:$J$105,'04 - Větev V5'!$C$111:$K$228</definedName>
    <definedName name="_xlnm.Print_Titles" localSheetId="4">'04 - Větev V5'!$123:$123</definedName>
    <definedName name="_xlnm._FilterDatabase" localSheetId="5" hidden="1">'OST - Ostatní a vedlejší ...'!$C$118:$K$132</definedName>
    <definedName name="_xlnm.Print_Area" localSheetId="5">'OST - Ostatní a vedlejší ...'!$C$4:$J$76,'OST - Ostatní a vedlejší ...'!$C$82:$J$100,'OST - Ostatní a vedlejší ...'!$C$106:$K$132</definedName>
    <definedName name="_xlnm.Print_Titles" localSheetId="5">'OST - Ostatní a vedlejší ...'!$118:$118</definedName>
    <definedName name="_xlnm.Print_Area" localSheetId="6">'Seznam figur'!$C$4:$G$33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92"/>
  <c r="J17"/>
  <c r="J12"/>
  <c r="J113"/>
  <c r="E7"/>
  <c r="E85"/>
  <c i="5" r="J37"/>
  <c r="J36"/>
  <c i="1" r="AY98"/>
  <c i="5" r="J35"/>
  <c i="1" r="AX98"/>
  <c i="5"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89"/>
  <c r="E7"/>
  <c r="E85"/>
  <c i="4" r="J37"/>
  <c r="J36"/>
  <c i="1" r="AY97"/>
  <c i="4" r="J35"/>
  <c i="1" r="AX97"/>
  <c i="4" r="BI210"/>
  <c r="BH210"/>
  <c r="BG210"/>
  <c r="BF210"/>
  <c r="T210"/>
  <c r="T209"/>
  <c r="R210"/>
  <c r="R209"/>
  <c r="P210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116"/>
  <c r="E7"/>
  <c r="E85"/>
  <c i="3" r="J37"/>
  <c r="J36"/>
  <c i="1" r="AY96"/>
  <c i="3" r="J35"/>
  <c i="1" r="AX96"/>
  <c i="3" r="BI201"/>
  <c r="BH201"/>
  <c r="BG201"/>
  <c r="BF201"/>
  <c r="T201"/>
  <c r="T200"/>
  <c r="R201"/>
  <c r="R200"/>
  <c r="P201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92"/>
  <c r="J17"/>
  <c r="J12"/>
  <c r="J89"/>
  <c r="E7"/>
  <c r="E112"/>
  <c i="2" r="J37"/>
  <c r="J36"/>
  <c i="1" r="AY95"/>
  <c i="2" r="J35"/>
  <c i="1" r="AX95"/>
  <c i="2"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92"/>
  <c r="J17"/>
  <c r="J12"/>
  <c r="J116"/>
  <c r="E7"/>
  <c r="E112"/>
  <c i="1" r="L90"/>
  <c r="AM90"/>
  <c r="AM89"/>
  <c r="L89"/>
  <c r="AM87"/>
  <c r="L87"/>
  <c r="L85"/>
  <c r="L84"/>
  <c i="2" r="J216"/>
  <c r="BK205"/>
  <c r="J200"/>
  <c r="J197"/>
  <c r="BK191"/>
  <c r="BK185"/>
  <c r="J174"/>
  <c r="J169"/>
  <c r="J163"/>
  <c r="BK157"/>
  <c r="BK153"/>
  <c r="J147"/>
  <c r="J139"/>
  <c r="BK129"/>
  <c r="J219"/>
  <c r="BK131"/>
  <c r="J214"/>
  <c i="3" r="BK191"/>
  <c r="BK153"/>
  <c r="BK125"/>
  <c r="BK175"/>
  <c r="J198"/>
  <c r="BK139"/>
  <c r="J179"/>
  <c r="BK145"/>
  <c r="BK179"/>
  <c r="BK155"/>
  <c r="BK129"/>
  <c r="BK177"/>
  <c r="BK127"/>
  <c i="4" r="BK190"/>
  <c r="J157"/>
  <c r="J168"/>
  <c r="BK131"/>
  <c r="J177"/>
  <c r="BK139"/>
  <c r="J173"/>
  <c r="J155"/>
  <c r="BK203"/>
  <c r="BK164"/>
  <c r="J147"/>
  <c r="J201"/>
  <c r="BK153"/>
  <c r="BK125"/>
  <c i="5" r="BK213"/>
  <c r="BK188"/>
  <c r="BK155"/>
  <c r="BK133"/>
  <c r="BK200"/>
  <c r="BK179"/>
  <c r="BK135"/>
  <c r="J151"/>
  <c r="BK215"/>
  <c r="BK193"/>
  <c r="J164"/>
  <c r="J223"/>
  <c r="J196"/>
  <c r="BK161"/>
  <c r="J133"/>
  <c r="BK210"/>
  <c r="J169"/>
  <c i="6" r="J132"/>
  <c r="J128"/>
  <c r="BK131"/>
  <c r="J124"/>
  <c r="BK129"/>
  <c i="2" r="J212"/>
  <c r="J202"/>
  <c r="BK197"/>
  <c r="BK193"/>
  <c r="BK187"/>
  <c r="BK174"/>
  <c r="BK169"/>
  <c r="BK163"/>
  <c r="BK159"/>
  <c r="J153"/>
  <c r="BK143"/>
  <c r="BK133"/>
  <c r="BK219"/>
  <c r="J135"/>
  <c r="BK125"/>
  <c i="3" r="BK186"/>
  <c r="J168"/>
  <c r="J145"/>
  <c r="J194"/>
  <c r="J149"/>
  <c r="BK185"/>
  <c r="BK142"/>
  <c r="BK168"/>
  <c r="J151"/>
  <c r="BK194"/>
  <c r="BK159"/>
  <c r="J147"/>
  <c r="J185"/>
  <c r="J133"/>
  <c i="4" r="J194"/>
  <c r="J170"/>
  <c r="J153"/>
  <c r="J185"/>
  <c r="BK136"/>
  <c r="BK192"/>
  <c r="BK157"/>
  <c r="BK185"/>
  <c r="BK162"/>
  <c r="J127"/>
  <c r="BK194"/>
  <c r="BK159"/>
  <c r="J210"/>
  <c r="J175"/>
  <c r="BK142"/>
  <c i="5" r="J226"/>
  <c r="J200"/>
  <c r="BK171"/>
  <c r="J131"/>
  <c r="BK203"/>
  <c r="J188"/>
  <c r="J149"/>
  <c r="J161"/>
  <c r="J138"/>
  <c r="J213"/>
  <c r="BK191"/>
  <c r="BK151"/>
  <c r="BK207"/>
  <c r="BK182"/>
  <c r="BK149"/>
  <c r="J221"/>
  <c r="J179"/>
  <c r="BK138"/>
  <c i="6" r="J126"/>
  <c r="BK132"/>
  <c r="BK127"/>
  <c r="BK126"/>
  <c i="2" r="J209"/>
  <c r="J205"/>
  <c r="BK199"/>
  <c r="J195"/>
  <c r="J187"/>
  <c r="J182"/>
  <c r="J172"/>
  <c r="BK165"/>
  <c r="BK161"/>
  <c r="J157"/>
  <c r="BK151"/>
  <c r="BK135"/>
  <c r="J127"/>
  <c r="BK207"/>
  <c r="BK127"/>
  <c r="BK209"/>
  <c i="3" r="J172"/>
  <c r="J129"/>
  <c r="J196"/>
  <c r="BK136"/>
  <c r="J159"/>
  <c r="BK131"/>
  <c r="J181"/>
  <c r="J155"/>
  <c r="J125"/>
  <c r="J175"/>
  <c r="J153"/>
  <c r="J127"/>
  <c r="BK181"/>
  <c r="J139"/>
  <c i="4" r="BK196"/>
  <c r="BK184"/>
  <c r="J149"/>
  <c r="J145"/>
  <c r="J190"/>
  <c r="J131"/>
  <c r="BK168"/>
  <c r="J139"/>
  <c r="BK199"/>
  <c r="BK175"/>
  <c r="J136"/>
  <c r="J207"/>
  <c r="BK149"/>
  <c r="BK127"/>
  <c i="5" r="J219"/>
  <c r="BK194"/>
  <c r="BK164"/>
  <c r="J135"/>
  <c r="J127"/>
  <c r="J193"/>
  <c r="BK141"/>
  <c r="BK157"/>
  <c r="BK127"/>
  <c r="J207"/>
  <c r="BK166"/>
  <c r="BK227"/>
  <c r="J203"/>
  <c r="J176"/>
  <c r="J147"/>
  <c r="J215"/>
  <c r="J205"/>
  <c r="BK159"/>
  <c i="6" r="BK130"/>
  <c r="J123"/>
  <c r="J130"/>
  <c r="BK123"/>
  <c i="2" r="BK216"/>
  <c r="BK202"/>
  <c r="J199"/>
  <c r="J193"/>
  <c r="BK182"/>
  <c r="J178"/>
  <c r="BK167"/>
  <c r="J165"/>
  <c r="J159"/>
  <c r="J155"/>
  <c r="J151"/>
  <c r="J143"/>
  <c r="J131"/>
  <c r="J125"/>
  <c r="BK139"/>
  <c r="J129"/>
  <c r="BK212"/>
  <c i="3" r="J177"/>
  <c r="BK157"/>
  <c r="J201"/>
  <c r="J157"/>
  <c r="BK149"/>
  <c r="J191"/>
  <c r="BK172"/>
  <c r="J131"/>
  <c r="J188"/>
  <c r="BK151"/>
  <c r="BK188"/>
  <c r="J164"/>
  <c i="4" r="BK201"/>
  <c r="J164"/>
  <c r="BK133"/>
  <c r="J151"/>
  <c r="J199"/>
  <c r="J182"/>
  <c r="BK147"/>
  <c r="J184"/>
  <c r="BK145"/>
  <c r="BK205"/>
  <c r="BK177"/>
  <c r="BK155"/>
  <c r="BK129"/>
  <c r="BK173"/>
  <c r="J129"/>
  <c i="5" r="BK223"/>
  <c r="BK196"/>
  <c r="J182"/>
  <c r="BK153"/>
  <c r="BK205"/>
  <c r="J194"/>
  <c r="BK176"/>
  <c r="BK173"/>
  <c r="BK131"/>
  <c r="BK221"/>
  <c r="J198"/>
  <c r="J155"/>
  <c r="J212"/>
  <c r="J186"/>
  <c r="J157"/>
  <c r="BK129"/>
  <c r="BK186"/>
  <c r="BK144"/>
  <c i="6" r="J127"/>
  <c r="J122"/>
  <c r="J131"/>
  <c r="BK128"/>
  <c i="2" r="BK214"/>
  <c r="J207"/>
  <c r="BK200"/>
  <c r="BK195"/>
  <c r="J191"/>
  <c r="J185"/>
  <c r="BK178"/>
  <c r="BK172"/>
  <c r="J167"/>
  <c r="J161"/>
  <c r="BK155"/>
  <c r="BK147"/>
  <c r="J133"/>
  <c i="1" r="AS94"/>
  <c i="3" r="BK183"/>
  <c r="BK162"/>
  <c r="BK133"/>
  <c r="BK198"/>
  <c r="BK201"/>
  <c r="BK147"/>
  <c r="J186"/>
  <c r="J162"/>
  <c r="BK196"/>
  <c r="BK164"/>
  <c r="J136"/>
  <c r="J183"/>
  <c r="J142"/>
  <c i="4" r="J203"/>
  <c r="J192"/>
  <c r="J162"/>
  <c r="J205"/>
  <c r="J142"/>
  <c r="J196"/>
  <c r="BK170"/>
  <c r="BK210"/>
  <c r="BK182"/>
  <c r="J159"/>
  <c r="BK207"/>
  <c r="J187"/>
  <c r="BK151"/>
  <c r="J125"/>
  <c r="BK187"/>
  <c r="J133"/>
  <c i="5" r="J227"/>
  <c r="J210"/>
  <c r="BK147"/>
  <c r="J129"/>
  <c r="BK198"/>
  <c r="J159"/>
  <c r="J166"/>
  <c r="J153"/>
  <c r="BK226"/>
  <c r="BK219"/>
  <c r="BK169"/>
  <c r="J141"/>
  <c r="J191"/>
  <c r="J173"/>
  <c r="J144"/>
  <c r="BK212"/>
  <c r="J171"/>
  <c i="6" r="BK122"/>
  <c r="BK124"/>
  <c r="J129"/>
  <c i="2" l="1" r="BK184"/>
  <c r="J184"/>
  <c r="J100"/>
  <c r="P211"/>
  <c i="3" r="P124"/>
  <c r="R167"/>
  <c r="T174"/>
  <c r="P193"/>
  <c i="4" r="R124"/>
  <c r="R167"/>
  <c r="T172"/>
  <c i="5" r="P126"/>
  <c r="R175"/>
  <c r="P185"/>
  <c r="P190"/>
  <c r="P202"/>
  <c r="P218"/>
  <c r="R225"/>
  <c i="2" r="P124"/>
  <c r="P184"/>
  <c r="T211"/>
  <c i="3" r="R124"/>
  <c r="R123"/>
  <c r="R122"/>
  <c r="BK167"/>
  <c r="J167"/>
  <c r="J99"/>
  <c r="R174"/>
  <c r="R193"/>
  <c i="4" r="BK172"/>
  <c r="J172"/>
  <c r="J100"/>
  <c r="P198"/>
  <c i="5" r="BK175"/>
  <c r="J175"/>
  <c r="J99"/>
  <c r="BK185"/>
  <c r="J185"/>
  <c r="J100"/>
  <c r="BK190"/>
  <c r="J190"/>
  <c r="J101"/>
  <c r="BK202"/>
  <c r="J202"/>
  <c r="J102"/>
  <c r="BK218"/>
  <c r="J218"/>
  <c r="J103"/>
  <c r="P225"/>
  <c i="2" r="T124"/>
  <c r="P177"/>
  <c r="T177"/>
  <c r="R211"/>
  <c i="3" r="BK174"/>
  <c r="J174"/>
  <c r="J100"/>
  <c i="4" r="BK124"/>
  <c r="J124"/>
  <c r="J98"/>
  <c r="P167"/>
  <c r="BK198"/>
  <c r="J198"/>
  <c r="J101"/>
  <c i="2" r="R124"/>
  <c r="BK177"/>
  <c r="J177"/>
  <c r="J99"/>
  <c r="R177"/>
  <c r="BK211"/>
  <c r="J211"/>
  <c r="J101"/>
  <c i="4" r="T124"/>
  <c r="R172"/>
  <c i="5" r="T126"/>
  <c i="2" r="T184"/>
  <c i="3" r="T124"/>
  <c r="P167"/>
  <c r="P174"/>
  <c r="BK193"/>
  <c r="J193"/>
  <c r="J101"/>
  <c i="4" r="P124"/>
  <c r="BK167"/>
  <c r="J167"/>
  <c r="J99"/>
  <c r="T167"/>
  <c r="R198"/>
  <c i="5" r="R126"/>
  <c r="P175"/>
  <c r="R185"/>
  <c r="R190"/>
  <c r="T202"/>
  <c r="T218"/>
  <c r="T225"/>
  <c i="6" r="BK125"/>
  <c r="J125"/>
  <c r="J99"/>
  <c i="2" r="BK124"/>
  <c r="J124"/>
  <c r="J98"/>
  <c r="R184"/>
  <c i="3" r="BK124"/>
  <c r="J124"/>
  <c r="J98"/>
  <c r="T167"/>
  <c r="T193"/>
  <c i="4" r="P172"/>
  <c r="T198"/>
  <c i="5" r="BK126"/>
  <c r="J126"/>
  <c r="J98"/>
  <c r="T175"/>
  <c r="T185"/>
  <c r="T190"/>
  <c r="R202"/>
  <c r="R218"/>
  <c r="BK225"/>
  <c r="J225"/>
  <c r="J104"/>
  <c i="6" r="BK121"/>
  <c r="J121"/>
  <c r="J98"/>
  <c r="P121"/>
  <c r="R121"/>
  <c r="T121"/>
  <c r="P125"/>
  <c r="R125"/>
  <c r="T125"/>
  <c i="2" r="BK218"/>
  <c r="J218"/>
  <c r="J102"/>
  <c i="3" r="BK200"/>
  <c r="J200"/>
  <c r="J102"/>
  <c i="4" r="BK209"/>
  <c r="J209"/>
  <c r="J102"/>
  <c i="6" r="J116"/>
  <c r="BE124"/>
  <c r="BE128"/>
  <c r="E109"/>
  <c r="BE132"/>
  <c r="BE123"/>
  <c r="BE126"/>
  <c i="5" r="BK125"/>
  <c r="J125"/>
  <c r="J97"/>
  <c i="6" r="F116"/>
  <c r="BE122"/>
  <c r="J89"/>
  <c r="BE127"/>
  <c r="BE130"/>
  <c r="BE129"/>
  <c r="BE131"/>
  <c i="4" r="BK123"/>
  <c r="J123"/>
  <c r="J97"/>
  <c i="5" r="J92"/>
  <c r="BE135"/>
  <c r="BE157"/>
  <c r="BE166"/>
  <c r="BE169"/>
  <c r="BE173"/>
  <c r="BE176"/>
  <c r="BE193"/>
  <c r="BE194"/>
  <c r="BE213"/>
  <c r="BE223"/>
  <c r="F92"/>
  <c r="BE127"/>
  <c r="BE131"/>
  <c r="BE138"/>
  <c r="BE153"/>
  <c r="BE155"/>
  <c r="BE159"/>
  <c r="BE164"/>
  <c r="BE171"/>
  <c r="BE188"/>
  <c r="BE191"/>
  <c r="BE200"/>
  <c r="BE210"/>
  <c r="BE215"/>
  <c r="BE219"/>
  <c r="E114"/>
  <c r="BE161"/>
  <c r="BE196"/>
  <c r="BE203"/>
  <c r="BE205"/>
  <c r="BE207"/>
  <c r="BE212"/>
  <c r="J118"/>
  <c r="BE129"/>
  <c r="BE147"/>
  <c r="BE149"/>
  <c r="BE133"/>
  <c r="BE182"/>
  <c r="BE221"/>
  <c r="BE226"/>
  <c r="BE227"/>
  <c r="BE141"/>
  <c r="BE144"/>
  <c r="BE151"/>
  <c r="BE179"/>
  <c r="BE186"/>
  <c r="BE198"/>
  <c i="4" r="J89"/>
  <c r="J92"/>
  <c r="BE131"/>
  <c r="BE147"/>
  <c r="BE164"/>
  <c r="BE177"/>
  <c r="BE190"/>
  <c r="BE192"/>
  <c r="BE127"/>
  <c r="BE145"/>
  <c r="BE149"/>
  <c r="BE157"/>
  <c r="BE162"/>
  <c r="BE184"/>
  <c r="BE185"/>
  <c r="BE196"/>
  <c r="E112"/>
  <c r="BE142"/>
  <c r="BE151"/>
  <c r="BE153"/>
  <c r="BE194"/>
  <c r="BE201"/>
  <c r="BE207"/>
  <c r="F119"/>
  <c r="BE125"/>
  <c r="BE136"/>
  <c r="BE175"/>
  <c r="BE203"/>
  <c r="BE210"/>
  <c r="BE129"/>
  <c r="BE133"/>
  <c r="BE139"/>
  <c r="BE170"/>
  <c r="BE173"/>
  <c i="3" r="BK123"/>
  <c r="J123"/>
  <c r="J97"/>
  <c i="4" r="BE155"/>
  <c r="BE159"/>
  <c r="BE168"/>
  <c r="BE182"/>
  <c r="BE187"/>
  <c r="BE199"/>
  <c r="BE205"/>
  <c i="3" r="J119"/>
  <c r="BE162"/>
  <c r="BE175"/>
  <c r="BE179"/>
  <c r="J116"/>
  <c r="BE125"/>
  <c r="BE149"/>
  <c r="BE168"/>
  <c r="BE172"/>
  <c r="BE186"/>
  <c r="E85"/>
  <c r="BE139"/>
  <c r="BE142"/>
  <c r="BE147"/>
  <c r="BE159"/>
  <c r="BE164"/>
  <c r="BE177"/>
  <c r="BE183"/>
  <c r="BE198"/>
  <c r="F119"/>
  <c r="BE129"/>
  <c r="BE136"/>
  <c r="BE145"/>
  <c r="BE157"/>
  <c r="BE181"/>
  <c r="BE188"/>
  <c r="BE191"/>
  <c r="BE196"/>
  <c r="BE131"/>
  <c r="BE133"/>
  <c r="BE153"/>
  <c r="BE194"/>
  <c r="BE201"/>
  <c r="BE127"/>
  <c r="BE151"/>
  <c r="BE155"/>
  <c r="BE185"/>
  <c i="2" r="E85"/>
  <c r="J89"/>
  <c r="F119"/>
  <c r="J119"/>
  <c r="BE129"/>
  <c r="BE131"/>
  <c r="BE135"/>
  <c r="BE125"/>
  <c r="BE127"/>
  <c r="BE133"/>
  <c r="BE139"/>
  <c r="BE143"/>
  <c r="BE147"/>
  <c r="BE151"/>
  <c r="BE153"/>
  <c r="BE155"/>
  <c r="BE157"/>
  <c r="BE159"/>
  <c r="BE161"/>
  <c r="BE163"/>
  <c r="BE165"/>
  <c r="BE167"/>
  <c r="BE169"/>
  <c r="BE172"/>
  <c r="BE174"/>
  <c r="BE178"/>
  <c r="BE182"/>
  <c r="BE185"/>
  <c r="BE187"/>
  <c r="BE191"/>
  <c r="BE193"/>
  <c r="BE195"/>
  <c r="BE197"/>
  <c r="BE199"/>
  <c r="BE200"/>
  <c r="BE202"/>
  <c r="BE205"/>
  <c r="BE216"/>
  <c r="BE207"/>
  <c r="BE219"/>
  <c r="BE209"/>
  <c r="BE212"/>
  <c r="BE214"/>
  <c r="F36"/>
  <c i="1" r="BC95"/>
  <c i="3" r="F35"/>
  <c i="1" r="BB96"/>
  <c i="4" r="F36"/>
  <c i="1" r="BC97"/>
  <c i="5" r="F36"/>
  <c i="1" r="BC98"/>
  <c i="6" r="J34"/>
  <c i="1" r="AW99"/>
  <c i="2" r="J34"/>
  <c i="1" r="AW95"/>
  <c i="3" r="J34"/>
  <c i="1" r="AW96"/>
  <c i="4" r="F34"/>
  <c i="1" r="BA97"/>
  <c i="5" r="F37"/>
  <c i="1" r="BD98"/>
  <c i="6" r="F37"/>
  <c i="1" r="BD99"/>
  <c i="2" r="F37"/>
  <c i="1" r="BD95"/>
  <c i="3" r="F37"/>
  <c i="1" r="BD96"/>
  <c i="4" r="J34"/>
  <c i="1" r="AW97"/>
  <c i="5" r="F35"/>
  <c i="1" r="BB98"/>
  <c i="6" r="F36"/>
  <c i="1" r="BC99"/>
  <c i="2" r="F34"/>
  <c i="1" r="BA95"/>
  <c i="3" r="F34"/>
  <c i="1" r="BA96"/>
  <c i="4" r="F35"/>
  <c i="1" r="BB97"/>
  <c i="5" r="J34"/>
  <c i="1" r="AW98"/>
  <c i="6" r="F35"/>
  <c i="1" r="BB99"/>
  <c i="2" r="F35"/>
  <c i="1" r="BB95"/>
  <c i="3" r="F36"/>
  <c i="1" r="BC96"/>
  <c i="4" r="F37"/>
  <c i="1" r="BD97"/>
  <c i="5" r="F34"/>
  <c i="1" r="BA98"/>
  <c i="6" r="F34"/>
  <c i="1" r="BA99"/>
  <c i="5" l="1" r="T125"/>
  <c r="T124"/>
  <c i="6" r="P120"/>
  <c r="P119"/>
  <c i="1" r="AU99"/>
  <c i="6" r="R120"/>
  <c r="R119"/>
  <c i="3" r="T123"/>
  <c r="T122"/>
  <c i="2" r="T123"/>
  <c r="T122"/>
  <c i="4" r="P123"/>
  <c r="P122"/>
  <c i="1" r="AU97"/>
  <c i="4" r="T123"/>
  <c r="T122"/>
  <c i="2" r="P123"/>
  <c r="P122"/>
  <c i="1" r="AU95"/>
  <c i="4" r="R123"/>
  <c r="R122"/>
  <c i="6" r="T120"/>
  <c r="T119"/>
  <c i="5" r="R125"/>
  <c r="R124"/>
  <c i="2" r="R123"/>
  <c r="R122"/>
  <c i="5" r="P125"/>
  <c r="P124"/>
  <c i="1" r="AU98"/>
  <c i="3" r="P123"/>
  <c r="P122"/>
  <c i="1" r="AU96"/>
  <c i="2" r="BK123"/>
  <c r="J123"/>
  <c r="J97"/>
  <c i="6" r="BK120"/>
  <c r="J120"/>
  <c r="J97"/>
  <c i="5" r="BK124"/>
  <c r="J124"/>
  <c r="J96"/>
  <c i="4" r="BK122"/>
  <c r="J122"/>
  <c r="J96"/>
  <c i="3" r="BK122"/>
  <c r="J122"/>
  <c i="2" r="F33"/>
  <c i="1" r="AZ95"/>
  <c i="5" r="J33"/>
  <c i="1" r="AV98"/>
  <c r="AT98"/>
  <c i="3" r="J33"/>
  <c i="1" r="AV96"/>
  <c r="AT96"/>
  <c i="4" r="F33"/>
  <c i="1" r="AZ97"/>
  <c r="BD94"/>
  <c r="W33"/>
  <c i="2" r="J33"/>
  <c i="1" r="AV95"/>
  <c r="AT95"/>
  <c i="6" r="J33"/>
  <c i="1" r="AV99"/>
  <c r="AT99"/>
  <c r="BB94"/>
  <c r="W31"/>
  <c r="BA94"/>
  <c r="W30"/>
  <c i="6" r="F33"/>
  <c i="1" r="AZ99"/>
  <c r="BC94"/>
  <c r="W32"/>
  <c i="3" r="F33"/>
  <c i="1" r="AZ96"/>
  <c i="3" r="J30"/>
  <c i="1" r="AG96"/>
  <c i="5" r="F33"/>
  <c i="1" r="AZ98"/>
  <c i="4" r="J33"/>
  <c i="1" r="AV97"/>
  <c r="AT97"/>
  <c i="2" l="1" r="BK122"/>
  <c r="J122"/>
  <c r="J96"/>
  <c i="6" r="BK119"/>
  <c r="J119"/>
  <c r="J96"/>
  <c i="1" r="AN96"/>
  <c i="3" r="J96"/>
  <c r="J39"/>
  <c i="1" r="AU94"/>
  <c i="5" r="J30"/>
  <c i="1" r="AG98"/>
  <c r="AN98"/>
  <c i="4" r="J30"/>
  <c i="1" r="AG97"/>
  <c r="AN97"/>
  <c r="AZ94"/>
  <c r="W29"/>
  <c r="AW94"/>
  <c r="AK30"/>
  <c r="AX94"/>
  <c r="AY94"/>
  <c i="5" l="1" r="J39"/>
  <c i="4" r="J39"/>
  <c i="6" r="J30"/>
  <c i="1" r="AG99"/>
  <c i="2" r="J30"/>
  <c i="1" r="AG95"/>
  <c r="AN95"/>
  <c r="AV94"/>
  <c r="AK29"/>
  <c i="2" l="1" r="J39"/>
  <c i="6" r="J39"/>
  <c i="1" r="AN99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<sst xmlns="http://schemas.openxmlformats.org/spreadsheetml/2006/main">
  <si>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</si>
  <si>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</si>
  <si>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</si>
  <si>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</si>
  <si>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</si>
  <si>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{95d9a5dc-e808-4262-8619-9a0e28b64d71}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</si>
  <si>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</si>
  <si>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</si>
  <si>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</si>
  <si>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</si>
  <si>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</si>
  <si>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</si>
  <si>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</si>
  <si>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</si>
  <si>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</si>
  <si>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</si>
  <si>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</si>
  <si>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Zpevnění stávajících komunikací v lokalitě U Vodárny, Kolín - 1. etapa</t>
  </si>
  <si>
    <t>KSO:</t>
  </si>
  <si>
    <t>CC-CZ:</t>
  </si>
  <si>
    <t>Místo:</t>
  </si>
  <si>
    <t>Kolín</t>
  </si>
  <si>
    <t>Datum:</t>
  </si>
  <si>
    <t>25. 10. 2024</t>
  </si>
  <si>
    <t>Zadavatel:</t>
  </si>
  <si>
    <t>IČ:</t>
  </si>
  <si>
    <t>00235440</t>
  </si>
  <si>
    <t>Město Kolín</t>
  </si>
  <si>
    <t>DIČ:</t>
  </si>
  <si>
    <t>Uchazeč:</t>
  </si>
  <si>
    <t>Vyplň údaj</t>
  </si>
  <si>
    <t>Projektant:</t>
  </si>
  <si>
    <t>05089425</t>
  </si>
  <si>
    <t>TIMAO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</si>
  <si>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</si>
  <si>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</si>
  <si>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</si>
  <si>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</si>
  <si>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</si>
  <si>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</si>
  <si>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</si>
  <si>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</si>
  <si>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</si>
  <si>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</si>
  <si>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</si>
  <si>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</si>
  <si>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</si>
  <si>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</si>
  <si>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</si>
  <si>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</si>
  <si>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</si>
  <si>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</si>
  <si>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</si>
  <si>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</si>
  <si>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</si>
  <si>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</si>
  <si>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</si>
  <si>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</si>
  <si>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</si>
  <si>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</si>
  <si>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</si>
  <si>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</si>
  <si>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</si>
  <si>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</si>
  <si>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</si>
  <si>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</si>
  <si>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</si>
  <si>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</si>
  <si>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</si>
  <si>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</si>
  <si>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</si>
  <si>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</si>
  <si>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</si>
  <si>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</si>
  <si>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</si>
  <si>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</si>
  <si>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</si>
  <si>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</si>
  <si>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</si>
  <si>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</si>
  <si>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</si>
  <si>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</si>
  <si>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</si>
  <si>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</si>
  <si>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Větev V1</t>
  </si>
  <si>
    <t>STA</t>
  </si>
  <si>
    <t>1</t>
  </si>
  <si>
    <t>{94570706-e009-4683-878c-23b88f214ca4}</t>
  </si>
  <si>
    <t>2</t>
  </si>
  <si>
    <t>02</t>
  </si>
  <si>
    <t>Větev V2</t>
  </si>
  <si>
    <t>{776649e4-a83f-4624-adef-8f7028bafc75}</t>
  </si>
  <si>
    <t>03</t>
  </si>
  <si>
    <t>Větev V4</t>
  </si>
  <si>
    <t>{4ecdec60-451a-4af5-83a2-03e173f3d4be}</t>
  </si>
  <si>
    <t>04</t>
  </si>
  <si>
    <t>Větev V5</t>
  </si>
  <si>
    <t>{4595ee8d-6234-4ef8-bde3-76de34958f2d}</t>
  </si>
  <si>
    <t>OST</t>
  </si>
  <si>
    <t>Ostatní a vedlejší náklady</t>
  </si>
  <si>
    <t>{c1da14af-0dd5-47b0-b9c1-2f13acb720c9}</t>
  </si>
  <si>
    <t>KRYCÍ LIST SOUPISU PRACÍ</t>
  </si>
  <si>
    <t>Objekt:</t>
  </si>
  <si>
    <t>01 - Větev V1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</si>
  <si>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</si>
  <si>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</si>
  <si>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</si>
  <si>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</si>
  <si>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</si>
  <si>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</si>
  <si>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</si>
  <si>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</si>
  <si>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</si>
  <si>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</si>
  <si>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</si>
  <si>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</si>
  <si>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</si>
  <si>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</si>
  <si>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</si>
  <si>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</si>
  <si>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</si>
  <si>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</si>
  <si>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</si>
  <si>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</si>
  <si>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</si>
  <si>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</si>
  <si>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</si>
  <si>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</si>
  <si>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</si>
  <si>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</si>
  <si>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</si>
  <si>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</si>
  <si>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</si>
  <si>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</si>
  <si>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</si>
  <si>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</si>
  <si>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2024 02</t>
  </si>
  <si>
    <t>4</t>
  </si>
  <si>
    <t>80144674</t>
  </si>
  <si>
    <t>VV</t>
  </si>
  <si>
    <t>"odstranění dřevin u větve V1a" 33</t>
  </si>
  <si>
    <t>38</t>
  </si>
  <si>
    <t>121112003</t>
  </si>
  <si>
    <t>Sejmutí ornice tl vrstvy do 200 mm ručně</t>
  </si>
  <si>
    <t>-933200004</t>
  </si>
  <si>
    <t>"stávající zeleň (20% ručně)" 209*0,2</t>
  </si>
  <si>
    <t>121151113</t>
  </si>
  <si>
    <t>Sejmutí ornice plochy do 500 m2 tl vrstvy do 200 mm strojně</t>
  </si>
  <si>
    <t>-1335692442</t>
  </si>
  <si>
    <t>"stávající zeleň (80% strojně)" 209*0,8</t>
  </si>
  <si>
    <t>22</t>
  </si>
  <si>
    <t>113107222</t>
  </si>
  <si>
    <t>Odstranění podkladu z kameniva drceného tl přes 100 do 200 mm strojně pl přes 200 m2</t>
  </si>
  <si>
    <t>1829154028</t>
  </si>
  <si>
    <t>"odstranění povrchu stávající zpěvněné vozovky (80% strojně)" 626*0,8</t>
  </si>
  <si>
    <t>39</t>
  </si>
  <si>
    <t>113107122</t>
  </si>
  <si>
    <t>Odstranění podkladu z kameniva drceného tl přes 100 do 200 mm ručně</t>
  </si>
  <si>
    <t>-1413293038</t>
  </si>
  <si>
    <t>"odstranění povrchu stávající zpěvněné vozovky (20% ručně)" 626*0,2</t>
  </si>
  <si>
    <t>35</t>
  </si>
  <si>
    <t>122211101</t>
  </si>
  <si>
    <t>Odkopávky a prokopávky v hornině třídy těžitelnosti I, skupiny 3 ručně</t>
  </si>
  <si>
    <t>m3</t>
  </si>
  <si>
    <t>2098862514</t>
  </si>
  <si>
    <t>"odstranění zeminy pod stáv. zpevněnou vozovkou (20% ručně) - sk. 3 20%" 15,3</t>
  </si>
  <si>
    <t>"odstranění zeminy pod stáv. zelení (20% ručně) - sk. 3 20%" 1,0</t>
  </si>
  <si>
    <t>Součet</t>
  </si>
  <si>
    <t>36</t>
  </si>
  <si>
    <t>122311101</t>
  </si>
  <si>
    <t>Odkopávky a prokopávky v hornině třídy těžitelnosti II, skupiny 4 ručně</t>
  </si>
  <si>
    <t>-1141482629</t>
  </si>
  <si>
    <t>"odstranění zeminy pod stáv. zpevněnou vozovkou (20% ručně) - sk. 4 40%" 30,5</t>
  </si>
  <si>
    <t>"odstranění zeminy pod zelení (20% ručně) - sk. 4 40%" 2,0</t>
  </si>
  <si>
    <t>37</t>
  </si>
  <si>
    <t>122411101</t>
  </si>
  <si>
    <t>Odkopávky a prokopávky v hornině třídy těžitelnosti II, skupiny 5 ručně</t>
  </si>
  <si>
    <t>1604842175</t>
  </si>
  <si>
    <t>"odstranění zeminy pod stáv. zpevněnou vozovkou (20% ručně) - sk. 5 40%" 30,5</t>
  </si>
  <si>
    <t>"odstranění zeminy pod stáv. zelení (20% ručně) - sk. 5 40%" 2,0</t>
  </si>
  <si>
    <t>33</t>
  </si>
  <si>
    <t>122257203</t>
  </si>
  <si>
    <t>Odkopávky a prokopávky nezapažené pro silnice a dálnice v hornině třídy těžitelnosti I objem do 100 m3 strojně v omezeném prostoru</t>
  </si>
  <si>
    <t>-1495993875</t>
  </si>
  <si>
    <t>"odstranění zeminy pod stáv. zpevněnou vozovkou (80% strojně) - třída I 20%" 61</t>
  </si>
  <si>
    <t>"odstranění zeminy pod stáv. zelení (80% strojně) - třída I 20%" 4</t>
  </si>
  <si>
    <t>40</t>
  </si>
  <si>
    <t>122457203</t>
  </si>
  <si>
    <t>Odkopávky a prokopávky nezapažené pro silnice a dálnice v hornině třídy těžitelnosti II objem do 100 m3 strojně v omezeném prostoru</t>
  </si>
  <si>
    <t>-499748349</t>
  </si>
  <si>
    <t>"odstranění zeminy pod stáv. zelení (80% strojně) - třída II 40%" 8,1</t>
  </si>
  <si>
    <t>34</t>
  </si>
  <si>
    <t>122457204</t>
  </si>
  <si>
    <t>Odkopávky a prokopávky nezapažené pro silnice a dálnice v hornině třídy těžitelnosti II objem přes 100 m3 strojně v omezeném prostoru</t>
  </si>
  <si>
    <t>394343575</t>
  </si>
  <si>
    <t>"odstranění zeminy pod stáv. zpevněnou vozovkou (80% strojně) - třída II 40%" 122</t>
  </si>
  <si>
    <t>41</t>
  </si>
  <si>
    <t>122557203</t>
  </si>
  <si>
    <t>Odkopávky a prokopávky nezapažené pro silnice a dálnice v hornině třídy těžitelnosti III objem do 100 m3 strojně v omezeném prostoru</t>
  </si>
  <si>
    <t>1461366415</t>
  </si>
  <si>
    <t>"odstranění zeminy pod stáv. zelení (80% strojně) - třída III 40%" 8,1</t>
  </si>
  <si>
    <t>32</t>
  </si>
  <si>
    <t>122557204</t>
  </si>
  <si>
    <t>Odkopávky a prokopávky nezapažené pro silnice a dálnice v hornině třídy těžitelnosti III objem přes 100 m3 strojně v omezeném prostoru</t>
  </si>
  <si>
    <t>-1303952189</t>
  </si>
  <si>
    <t>"odstranění zeminy pod stáv. zpevněnou vozovkou (80% strojně) - třída III 40%" 122</t>
  </si>
  <si>
    <t>42</t>
  </si>
  <si>
    <t>181311103</t>
  </si>
  <si>
    <t>Rozprostření ornice tl vrstvy do 200 mm v rovině nebo ve svahu do 1:5 ručně</t>
  </si>
  <si>
    <t>-1245804246</t>
  </si>
  <si>
    <t>"zpětné rozprostření ornice (50% ručne)" 5,2</t>
  </si>
  <si>
    <t>3</t>
  </si>
  <si>
    <t>181351003</t>
  </si>
  <si>
    <t>Rozprostření ornice tl vrstvy do 200 mm pl do 100 m2 v rovině nebo ve svahu do 1:5 strojně</t>
  </si>
  <si>
    <t>1807813730</t>
  </si>
  <si>
    <t>"zpětné rozprostření ornice (50% strojně)" 5,2</t>
  </si>
  <si>
    <t>43</t>
  </si>
  <si>
    <t>182311123</t>
  </si>
  <si>
    <t>Rozprostření ornice ve svahu přes 1:5 tl vrstvy do 200 mm ručně</t>
  </si>
  <si>
    <t>1127224591</t>
  </si>
  <si>
    <t>44</t>
  </si>
  <si>
    <t>182351023</t>
  </si>
  <si>
    <t>Rozprostření ornice pl do 100 m2 ve svahu přes 1:5 tl vrstvy do 200 mm strojně</t>
  </si>
  <si>
    <t>-694042724</t>
  </si>
  <si>
    <t>182303111</t>
  </si>
  <si>
    <t>Doplnění zeminy nebo substrátu na travnatých plochách tl do 50 mm rovina v rovinně a svahu do 1:5</t>
  </si>
  <si>
    <t>1269297610</t>
  </si>
  <si>
    <t>"doplnění zeminy" 11,9</t>
  </si>
  <si>
    <t>5</t>
  </si>
  <si>
    <t>M</t>
  </si>
  <si>
    <t>10364100</t>
  </si>
  <si>
    <t>zemina pro terénní úpravy - tříděná</t>
  </si>
  <si>
    <t>t</t>
  </si>
  <si>
    <t>8</t>
  </si>
  <si>
    <t>-1879258989</t>
  </si>
  <si>
    <t>11,9*1,8*0,09</t>
  </si>
  <si>
    <t>1,928*0,0725 'Přepočtené koeficientem množství</t>
  </si>
  <si>
    <t>6</t>
  </si>
  <si>
    <t>182303112</t>
  </si>
  <si>
    <t>Doplnění zeminy nebo substrátu na travnatých plochách tl do 50 mm rovina ve svahu přes 1:5 do 1:2</t>
  </si>
  <si>
    <t>1403427762</t>
  </si>
  <si>
    <t>7</t>
  </si>
  <si>
    <t>84528940</t>
  </si>
  <si>
    <t>Komunikace pozemní</t>
  </si>
  <si>
    <t>13</t>
  </si>
  <si>
    <t>564861111</t>
  </si>
  <si>
    <t>Podklad ze štěrkodrtě ŠD plochy přes 100 m2 tl 200 mm</t>
  </si>
  <si>
    <t>-1439314171</t>
  </si>
  <si>
    <t>"dle řezu 3 (4* mocnost 200)" 549*4</t>
  </si>
  <si>
    <t>"dle řezu 5 (mocnost 200)" 77</t>
  </si>
  <si>
    <t>15</t>
  </si>
  <si>
    <t>564921513</t>
  </si>
  <si>
    <t>Podklad z R-materiálu plochy přes 100 m2 tl 80 mm</t>
  </si>
  <si>
    <t>727936661</t>
  </si>
  <si>
    <t>"dle řezu 5" 77</t>
  </si>
  <si>
    <t>9</t>
  </si>
  <si>
    <t>Ostatní konstrukce a práce, bourání</t>
  </si>
  <si>
    <t>25</t>
  </si>
  <si>
    <t>914111111</t>
  </si>
  <si>
    <t>Montáž svislé dopravní značky do velikosti 1 m2 objímkami na sloupek nebo konzolu</t>
  </si>
  <si>
    <t>kus</t>
  </si>
  <si>
    <t>-699304743</t>
  </si>
  <si>
    <t>"montáž dopravních značek" 10</t>
  </si>
  <si>
    <t>26</t>
  </si>
  <si>
    <t>40445651</t>
  </si>
  <si>
    <t>informativní značky zónové IZ1, IZ2, IZ8, IZ9 1000x1000mm</t>
  </si>
  <si>
    <t>-126094392</t>
  </si>
  <si>
    <t>"IZ 8a a IZ 8b u ul. Pražská" 4</t>
  </si>
  <si>
    <t>"IZ8 a IZ8b" 2</t>
  </si>
  <si>
    <t>27</t>
  </si>
  <si>
    <t>40445617</t>
  </si>
  <si>
    <t>značky upravující přednost P7 500mm</t>
  </si>
  <si>
    <t>-1370327672</t>
  </si>
  <si>
    <t>28</t>
  </si>
  <si>
    <t>40445611</t>
  </si>
  <si>
    <t>značky upravující přednost P2, P3, P8 500mm</t>
  </si>
  <si>
    <t>366773591</t>
  </si>
  <si>
    <t>"P8" 1</t>
  </si>
  <si>
    <t>29</t>
  </si>
  <si>
    <t>40445619</t>
  </si>
  <si>
    <t>zákazové, příkazové dopravní značky B1-B34, C1-15 500mm</t>
  </si>
  <si>
    <t>-1342705970</t>
  </si>
  <si>
    <t>"B2" 2</t>
  </si>
  <si>
    <t>23</t>
  </si>
  <si>
    <t>914511112</t>
  </si>
  <si>
    <t>Montáž sloupku dopravních značek délky do 3,5 m s betonovým základem a patkou D 60 mm</t>
  </si>
  <si>
    <t>-191544608</t>
  </si>
  <si>
    <t>"montáž nových dopravních značek + dopravní zrcadlo" 11</t>
  </si>
  <si>
    <t>24</t>
  </si>
  <si>
    <t>40445225</t>
  </si>
  <si>
    <t>sloupek pro dopravní značku Zn D 60mm v 3,5m</t>
  </si>
  <si>
    <t>1109667194</t>
  </si>
  <si>
    <t>17</t>
  </si>
  <si>
    <t>919726122</t>
  </si>
  <si>
    <t>Geotextilie pro ochranu, separaci a filtraci netkaná měrná hm přes 200 do 300 g/m2</t>
  </si>
  <si>
    <t>-1253291464</t>
  </si>
  <si>
    <t>626</t>
  </si>
  <si>
    <t>16</t>
  </si>
  <si>
    <t>69311068</t>
  </si>
  <si>
    <t>geotextilie netkaná separační, ochranná, filtrační, drenážní PP 300g/m2</t>
  </si>
  <si>
    <t>888710102</t>
  </si>
  <si>
    <t>626*1,1 'Přepočtené koeficientem množství</t>
  </si>
  <si>
    <t>31</t>
  </si>
  <si>
    <t>966006132</t>
  </si>
  <si>
    <t>Odstranění značek dopravních nebo orientačních se sloupky s betonovými patkami</t>
  </si>
  <si>
    <t>-1791342950</t>
  </si>
  <si>
    <t>"odstranění stávajících dopravních značek" 1</t>
  </si>
  <si>
    <t>46</t>
  </si>
  <si>
    <t>914431112</t>
  </si>
  <si>
    <t>Montáž dopravního zrcadla o velikosti do 1 m2 na sloupek nebo konzolu</t>
  </si>
  <si>
    <t>964679573</t>
  </si>
  <si>
    <t>"montáž dopravního zrcadla" 1</t>
  </si>
  <si>
    <t>45</t>
  </si>
  <si>
    <t>40445202</t>
  </si>
  <si>
    <t>zrcadlo dopravní čtvercové 400x600mm</t>
  </si>
  <si>
    <t>-1765931569</t>
  </si>
  <si>
    <t>997</t>
  </si>
  <si>
    <t>Přesun sutě</t>
  </si>
  <si>
    <t>18</t>
  </si>
  <si>
    <t>997221551</t>
  </si>
  <si>
    <t>Vodorovná doprava suti ze sypkých materiálů do 1 km</t>
  </si>
  <si>
    <t>1917750939</t>
  </si>
  <si>
    <t>1070</t>
  </si>
  <si>
    <t>19</t>
  </si>
  <si>
    <t>997221559</t>
  </si>
  <si>
    <t>Příplatek ZKD 1 km u vodorovné dopravy suti ze sypkých materiálů</t>
  </si>
  <si>
    <t>-690466233</t>
  </si>
  <si>
    <t>1070*4,5</t>
  </si>
  <si>
    <t>20</t>
  </si>
  <si>
    <t>997221873</t>
  </si>
  <si>
    <t>Poplatek za uložení na recyklační skládce (skládkovné) stavebního odpadu zeminy a kamení zatříděného do Katalogu odpadů pod kódem 17 05 04</t>
  </si>
  <si>
    <t>-686863687</t>
  </si>
  <si>
    <t>998</t>
  </si>
  <si>
    <t>Přesun hmot</t>
  </si>
  <si>
    <t>998225111</t>
  </si>
  <si>
    <t>Přesun hmot pro pozemní komunikace s krytem z kamene, monolitickým betonovým nebo živičným</t>
  </si>
  <si>
    <t>-75304859</t>
  </si>
  <si>
    <t>02 - Větev V2</t>
  </si>
  <si>
    <t>113107121</t>
  </si>
  <si>
    <t>Odstranění podkladu z kameniva drceného tl do 100 mm ručně</t>
  </si>
  <si>
    <t>-239910049</t>
  </si>
  <si>
    <t>"odstranění povrchu stávající zpěvněné vozovky (20% ručně)" 620*0,2</t>
  </si>
  <si>
    <t>-940464881</t>
  </si>
  <si>
    <t>"stávající zeleň (20% ručně)" 207*0,2</t>
  </si>
  <si>
    <t>195402797</t>
  </si>
  <si>
    <t>"stávající zeleň (80% strojně)" 207*0,8</t>
  </si>
  <si>
    <t>30</t>
  </si>
  <si>
    <t>113107221</t>
  </si>
  <si>
    <t>Odstranění podkladu z kameniva drceného tl do 100 mm strojně pl přes 200 m2</t>
  </si>
  <si>
    <t>-683078599</t>
  </si>
  <si>
    <t>"odstranění povrchu stávající zpěvněné vozovky (80% strojně)" 620*0,8</t>
  </si>
  <si>
    <t>1135082089</t>
  </si>
  <si>
    <t>"odstranění zeminy pod stáv. zpevněnou vozovkou (20% ručně) - sk. 3 20%" 4,9</t>
  </si>
  <si>
    <t>1654266200</t>
  </si>
  <si>
    <t>"odstranění zeminy pod stáv. zpevněnou vozovkou (20% ručně) - sk. 4 40%" 9,9</t>
  </si>
  <si>
    <t>85891499</t>
  </si>
  <si>
    <t>"odstranění zeminy pod stáv. zpevněnou vozovkou (20% ručně) - sk. 5 40%" 9,9</t>
  </si>
  <si>
    <t>1209310344</t>
  </si>
  <si>
    <t>"odstranění zeminy pod stáv. zpevněnou vozovkou (80% strojně) - třída I 20%" 19,7</t>
  </si>
  <si>
    <t>-1945757061</t>
  </si>
  <si>
    <t>"odstranění zeminy pod stáv. zpevněnou vozovkou (80% strojně) - třída II 40%" 39,5</t>
  </si>
  <si>
    <t>-13527973</t>
  </si>
  <si>
    <t>"odstranění zeminy pod stáv. zpevněnou vozovkou (80% strojně) - třída III 40%" 39,5</t>
  </si>
  <si>
    <t>61186557</t>
  </si>
  <si>
    <t>-1531644151</t>
  </si>
  <si>
    <t>-1721799534</t>
  </si>
  <si>
    <t>-474338792</t>
  </si>
  <si>
    <t>203993961</t>
  </si>
  <si>
    <t>"doplnění zeminy" 11,8</t>
  </si>
  <si>
    <t>1374126337</t>
  </si>
  <si>
    <t>11,8*1,8*0,09</t>
  </si>
  <si>
    <t>1,912*0,0725 'Přepočtené koeficientem množství</t>
  </si>
  <si>
    <t>807427739</t>
  </si>
  <si>
    <t>47</t>
  </si>
  <si>
    <t>867920246</t>
  </si>
  <si>
    <t>74625710</t>
  </si>
  <si>
    <t>"dle řezu 1 a 5 (mocnost 200)" 596</t>
  </si>
  <si>
    <t>"dle řezu 6 (mocnost 200)" 24</t>
  </si>
  <si>
    <t>10</t>
  </si>
  <si>
    <t>-1279539648</t>
  </si>
  <si>
    <t>620</t>
  </si>
  <si>
    <t>953266484</t>
  </si>
  <si>
    <t>"montáž dopravních značek" 6</t>
  </si>
  <si>
    <t>-2129724459</t>
  </si>
  <si>
    <t>"IZ 8a a IZ 8b" 2</t>
  </si>
  <si>
    <t>40445621</t>
  </si>
  <si>
    <t>informativní značky provozní IP1-IP3, IP4b-IP7, IP10a, b 500x500mm</t>
  </si>
  <si>
    <t>1209651143</t>
  </si>
  <si>
    <t>"IP 4b" 2</t>
  </si>
  <si>
    <t>-1205976642</t>
  </si>
  <si>
    <t>1678124458</t>
  </si>
  <si>
    <t>"montáž nových dopravních značek" 5</t>
  </si>
  <si>
    <t>822667853</t>
  </si>
  <si>
    <t>11</t>
  </si>
  <si>
    <t>-291112812</t>
  </si>
  <si>
    <t>-114269987</t>
  </si>
  <si>
    <t>620*1,1 'Přepočtené koeficientem množství</t>
  </si>
  <si>
    <t>-565065005</t>
  </si>
  <si>
    <t>1567314593</t>
  </si>
  <si>
    <t>557</t>
  </si>
  <si>
    <t>14</t>
  </si>
  <si>
    <t>787347538</t>
  </si>
  <si>
    <t>557*4,5</t>
  </si>
  <si>
    <t>1358647137</t>
  </si>
  <si>
    <t>450354309</t>
  </si>
  <si>
    <t>03 - Větev V4</t>
  </si>
  <si>
    <t>-1433700976</t>
  </si>
  <si>
    <t>"odstranění povrchu stávající zpěvněné vozovky (20% ručně)" 1321*0,2</t>
  </si>
  <si>
    <t>-1380806620</t>
  </si>
  <si>
    <t>"odstranění povrchu stávající zpěvněné vozovky (80% strojně)" 1321*0,8</t>
  </si>
  <si>
    <t>1058506024</t>
  </si>
  <si>
    <t>"stávající zeleň (20% ručně)" 440*0,2</t>
  </si>
  <si>
    <t>-516820708</t>
  </si>
  <si>
    <t>"stávající zeleň (80% strojně)" 440*0,8</t>
  </si>
  <si>
    <t>329635618</t>
  </si>
  <si>
    <t>"odstranění zeminy pod stáv. zpevněnou vozovkou (20% ručně) - sk. 3 20%" 10,6</t>
  </si>
  <si>
    <t>-590338143</t>
  </si>
  <si>
    <t>"odstranění zeminy pod stáv. zpevněnou vozovkou (20% ručně) - sk. 4 40%" 21,1</t>
  </si>
  <si>
    <t>954688364</t>
  </si>
  <si>
    <t>"odstranění zeminy pod stáv. zpevněnou vozovkou (20% ručně) - sk. 5 40%" 21,1</t>
  </si>
  <si>
    <t>446601632</t>
  </si>
  <si>
    <t>"odstranění zeminy pod stáv. zpevněnou vozovkou (80% strojně) - třída I 20%" 42,3</t>
  </si>
  <si>
    <t>-434092914</t>
  </si>
  <si>
    <t>"odstranění zeminy pod stáv. zpevněnou vozovkou (80% strojně) - třída II 40%" 84,6</t>
  </si>
  <si>
    <t>806074646</t>
  </si>
  <si>
    <t>"odstranění zeminy pod stáv. zpevněnou vozovkou (80% strojně) - třída III 40%" 84,6</t>
  </si>
  <si>
    <t>-551051578</t>
  </si>
  <si>
    <t>"zpětné rozprostření ornice (50% ručne)" 11</t>
  </si>
  <si>
    <t>1509873313</t>
  </si>
  <si>
    <t>"zpětné rozprostření ornice (50% strojně)" 11</t>
  </si>
  <si>
    <t>1756577670</t>
  </si>
  <si>
    <t>2048542802</t>
  </si>
  <si>
    <t>-1489194261</t>
  </si>
  <si>
    <t>"doplnění zeminy" 25</t>
  </si>
  <si>
    <t>173478465</t>
  </si>
  <si>
    <t>25*1,8*0,09</t>
  </si>
  <si>
    <t>4,05*0,0725 'Přepočtené koeficientem množství</t>
  </si>
  <si>
    <t>-1368257955</t>
  </si>
  <si>
    <t>1045091493</t>
  </si>
  <si>
    <t>88387649</t>
  </si>
  <si>
    <t>"dle řezu 4 (mocnost 200)" 1321</t>
  </si>
  <si>
    <t>-2125151701</t>
  </si>
  <si>
    <t>1321</t>
  </si>
  <si>
    <t>-818406075</t>
  </si>
  <si>
    <t>"montáž dopravních značek" 4</t>
  </si>
  <si>
    <t>1266751451</t>
  </si>
  <si>
    <t>"IP 4b" 1</t>
  </si>
  <si>
    <t>-1398229194</t>
  </si>
  <si>
    <t>"C3 b" 1</t>
  </si>
  <si>
    <t>"C2 b" 1</t>
  </si>
  <si>
    <t>"B2" 1</t>
  </si>
  <si>
    <t>-298789444</t>
  </si>
  <si>
    <t>"montáž nových dopravních značek" 4</t>
  </si>
  <si>
    <t>237268106</t>
  </si>
  <si>
    <t>1758769581</t>
  </si>
  <si>
    <t>-1904496916</t>
  </si>
  <si>
    <t>1321*1,1 'Přepočtené koeficientem množství</t>
  </si>
  <si>
    <t>966071822</t>
  </si>
  <si>
    <t>Rozebrání oplocení z drátěného pletiva se čtvercovými oky v přes 1,6 do 2,0 m</t>
  </si>
  <si>
    <t>m</t>
  </si>
  <si>
    <t>-593062383</t>
  </si>
  <si>
    <t>"rozebrání oplocení na rozhraní poezmku parc. č. 2637/26 a 2639/3" 6</t>
  </si>
  <si>
    <t>966071831</t>
  </si>
  <si>
    <t>Rozebrání ostnatého drátu v do 2,0 m</t>
  </si>
  <si>
    <t>108967159</t>
  </si>
  <si>
    <t>966071711</t>
  </si>
  <si>
    <t>Bourání sloupků a vzpěr plotových ocelových do 2,5 m zabetonovaných</t>
  </si>
  <si>
    <t>758269208</t>
  </si>
  <si>
    <t>"rozebrání vjezdové brány na pozemku parc. č. 2637/26 a 2639/3" 6</t>
  </si>
  <si>
    <t>966073812</t>
  </si>
  <si>
    <t>Rozebrání vrat a vrátek k oplocení pl přes 6 do 10 m2</t>
  </si>
  <si>
    <t>745151821</t>
  </si>
  <si>
    <t>"rozebrání vjezdové brány na pozemku parc. č. 2637/26 a 2639/3" 2</t>
  </si>
  <si>
    <t>-770277538</t>
  </si>
  <si>
    <t>1189</t>
  </si>
  <si>
    <t>-544516996</t>
  </si>
  <si>
    <t>1189*4,5</t>
  </si>
  <si>
    <t>997221571</t>
  </si>
  <si>
    <t>Vodorovná doprava vybouraných hmot do 1 km</t>
  </si>
  <si>
    <t>-997681967</t>
  </si>
  <si>
    <t>1,575</t>
  </si>
  <si>
    <t>997221579</t>
  </si>
  <si>
    <t>Příplatek ZKD 1 km u vodorovné dopravy vybouraných hmot</t>
  </si>
  <si>
    <t>-321792236</t>
  </si>
  <si>
    <t>1,575*4,5</t>
  </si>
  <si>
    <t>-605320818</t>
  </si>
  <si>
    <t>-509854487</t>
  </si>
  <si>
    <t>LOZE</t>
  </si>
  <si>
    <t>0,11</t>
  </si>
  <si>
    <t>OBSYP</t>
  </si>
  <si>
    <t>0,413</t>
  </si>
  <si>
    <t>RYHA</t>
  </si>
  <si>
    <t>1,98</t>
  </si>
  <si>
    <t>ZASYP</t>
  </si>
  <si>
    <t>1,457</t>
  </si>
  <si>
    <t>04 - Větev V5</t>
  </si>
  <si>
    <t xml:space="preserve">    4 - Vodorovné konstrukce</t>
  </si>
  <si>
    <t xml:space="preserve">    8 - Trubní vedení</t>
  </si>
  <si>
    <t>-1578955990</t>
  </si>
  <si>
    <t>"odstranění povrchu stávající zpěvněné vozovky (20% ručně)" 971*0,2</t>
  </si>
  <si>
    <t>-925318579</t>
  </si>
  <si>
    <t>"odstranění povrchu stávající zpěvněné vozovky (80% strojně)" 971*0,8</t>
  </si>
  <si>
    <t>1061843824</t>
  </si>
  <si>
    <t>"stávající zeleň (20% ručně)" 324*0,2</t>
  </si>
  <si>
    <t>138986062</t>
  </si>
  <si>
    <t>"stávající zeleň (80% strojně)" 324*0,8</t>
  </si>
  <si>
    <t>962822362</t>
  </si>
  <si>
    <t>"odstranění zeminy pod stáv. zpevněnou vozovkou (20% ručně) - sk. 3 20%" 7,9</t>
  </si>
  <si>
    <t>-1234990699</t>
  </si>
  <si>
    <t>"odstranění zeminy pod stáv. zpevněnou vozovkou (20% ručně) - sk. 4 40%" 15,8</t>
  </si>
  <si>
    <t>322013395</t>
  </si>
  <si>
    <t>"odstranění zeminy pod stáv. zpevněnou vozovkou (20% ručně) - sk. 5 40%" 15,8</t>
  </si>
  <si>
    <t>568431733</t>
  </si>
  <si>
    <t>"odstranění zeminy pod stáv. zpevněnou vozovkou (80% strojně) - třída I 20%" 31,5</t>
  </si>
  <si>
    <t>702967394</t>
  </si>
  <si>
    <t>"odstranění zeminy pod stáv. zpevněnou vozovkou (80% strojně) - třída II 40%" 63,1</t>
  </si>
  <si>
    <t>-744435634</t>
  </si>
  <si>
    <t>"odstranění zeminy pod stáv. zpevněnou vozovkou (80% strojně) - třída III 40%" 63,1</t>
  </si>
  <si>
    <t>1571562984</t>
  </si>
  <si>
    <t>"zpětné rozprostření ornice (50% strojně)" 8,1</t>
  </si>
  <si>
    <t>-1653391236</t>
  </si>
  <si>
    <t>"zpětné rozprostření ornice (50% ručne)" 8,1</t>
  </si>
  <si>
    <t>-148418018</t>
  </si>
  <si>
    <t>-706206338</t>
  </si>
  <si>
    <t>-61237487</t>
  </si>
  <si>
    <t>"doplnění zeminy" 18,4</t>
  </si>
  <si>
    <t>-1456431806</t>
  </si>
  <si>
    <t>18,4*1,8*0,09</t>
  </si>
  <si>
    <t>2,981*0,0725 'Přepočtené koeficientem množství</t>
  </si>
  <si>
    <t>-1393330307</t>
  </si>
  <si>
    <t>1088730596</t>
  </si>
  <si>
    <t>132354201</t>
  </si>
  <si>
    <t>Hloubení zapažených rýh š do 2000 mm v hornině třídy těžitelnosti II skupiny 4 objem do 20 m3</t>
  </si>
  <si>
    <t>1397244903</t>
  </si>
  <si>
    <t xml:space="preserve">"rýha pro posun hydrantu (10% nadvýlom) " 1*1*1,8*1,1 </t>
  </si>
  <si>
    <t>49</t>
  </si>
  <si>
    <t>174151101</t>
  </si>
  <si>
    <t>Zásyp jam, šachet rýh nebo kolem objektů sypaninou se zhutněním</t>
  </si>
  <si>
    <t>-1508373705</t>
  </si>
  <si>
    <t>RYHA-(LOZE+OBSYP)</t>
  </si>
  <si>
    <t>50</t>
  </si>
  <si>
    <t>58331200</t>
  </si>
  <si>
    <t>štěrkopísek netříděný</t>
  </si>
  <si>
    <t>-1702379621</t>
  </si>
  <si>
    <t>ZASYP*1,9</t>
  </si>
  <si>
    <t>Vodorovné konstrukce</t>
  </si>
  <si>
    <t>51</t>
  </si>
  <si>
    <t>451572111</t>
  </si>
  <si>
    <t>Lože pod potrubí otevřený výkop z kameniva drobného těženého</t>
  </si>
  <si>
    <t>1288720805</t>
  </si>
  <si>
    <t>Lože pod potrubí mostnosti 0,1 m *1,1 (10 % nadvýlom)</t>
  </si>
  <si>
    <t>1*1*0,1*1,1</t>
  </si>
  <si>
    <t>52</t>
  </si>
  <si>
    <t>175111101</t>
  </si>
  <si>
    <t>Obsypání potrubí ručně sypaninou bez prohození, uloženou do 3 m</t>
  </si>
  <si>
    <t>-1211783973</t>
  </si>
  <si>
    <t xml:space="preserve">Obsyp potrubí 300 mm nad záklenek *1,1 (10% nadvýlom) </t>
  </si>
  <si>
    <t>(1*1*(0,08+0,3)*1,1)-((3,14*0,08*0,08/4)*1)</t>
  </si>
  <si>
    <t>53</t>
  </si>
  <si>
    <t>58341341</t>
  </si>
  <si>
    <t>kamenivo drcené drobné frakce 0/4</t>
  </si>
  <si>
    <t>-660362934</t>
  </si>
  <si>
    <t>Obsyp * 1,9 tun/m3</t>
  </si>
  <si>
    <t>OBSYP*1,9</t>
  </si>
  <si>
    <t>-376106925</t>
  </si>
  <si>
    <t>"dle řezu 4 a 5 (mocnost 200)" 971</t>
  </si>
  <si>
    <t>1588784987</t>
  </si>
  <si>
    <t>971</t>
  </si>
  <si>
    <t>Trubní vedení</t>
  </si>
  <si>
    <t>857242122</t>
  </si>
  <si>
    <t>Montáž litinových tvarovek jednoosých přírubových otevřený výkop DN 80</t>
  </si>
  <si>
    <t>246666462</t>
  </si>
  <si>
    <t>"montáž FF kusů v rámci posunu hydrantu" 2</t>
  </si>
  <si>
    <t>HWL.850008050016</t>
  </si>
  <si>
    <t>TVAROVKA FF KUS 80/500</t>
  </si>
  <si>
    <t>219585834</t>
  </si>
  <si>
    <t>891247212</t>
  </si>
  <si>
    <t>Montáž hydrantů nadzemních DN 80</t>
  </si>
  <si>
    <t>760988842</t>
  </si>
  <si>
    <t>"posun nadzemního hydrantu" 1</t>
  </si>
  <si>
    <t>891247822</t>
  </si>
  <si>
    <t>Demontáž hydrantů nadzemních na potrubí DN 80</t>
  </si>
  <si>
    <t>-604317468</t>
  </si>
  <si>
    <t>54</t>
  </si>
  <si>
    <t>899721111</t>
  </si>
  <si>
    <t>Signalizační vodič DN do 150 mm na potrubí</t>
  </si>
  <si>
    <t>-982906801</t>
  </si>
  <si>
    <t>1+(2*1,5)</t>
  </si>
  <si>
    <t>55</t>
  </si>
  <si>
    <t>899722114</t>
  </si>
  <si>
    <t>Krytí potrubí z plastů výstražnou fólií z PVC přes 34 do 40 cm</t>
  </si>
  <si>
    <t>1033916415</t>
  </si>
  <si>
    <t>1,1</t>
  </si>
  <si>
    <t>340505086</t>
  </si>
  <si>
    <t>"montáž dopravních značek" 2</t>
  </si>
  <si>
    <t>-1306267909</t>
  </si>
  <si>
    <t>-1931558808</t>
  </si>
  <si>
    <t>1293143671</t>
  </si>
  <si>
    <t>"montáž nových dopravních značek" 2</t>
  </si>
  <si>
    <t>1660600494</t>
  </si>
  <si>
    <t>1877811419</t>
  </si>
  <si>
    <t>-914976801</t>
  </si>
  <si>
    <t>971*1,1 'Přepočtené koeficientem množství</t>
  </si>
  <si>
    <t>-447376087</t>
  </si>
  <si>
    <t>879+(1,98*1,8)</t>
  </si>
  <si>
    <t>1397287360</t>
  </si>
  <si>
    <t>882,564*4,5</t>
  </si>
  <si>
    <t>640554025</t>
  </si>
  <si>
    <t>882,564</t>
  </si>
  <si>
    <t>-390645379</t>
  </si>
  <si>
    <t>48</t>
  </si>
  <si>
    <t>998273102</t>
  </si>
  <si>
    <t>Přesun hmot pro trubní vedení z trub litinových otevřený výkop</t>
  </si>
  <si>
    <t>138622440</t>
  </si>
  <si>
    <t>0,033</t>
  </si>
  <si>
    <t>OST - Ostatní a vedlejší náklady</t>
  </si>
  <si>
    <t>OST - Ostatní</t>
  </si>
  <si>
    <t xml:space="preserve">    O01 - Ostatní náklady</t>
  </si>
  <si>
    <t xml:space="preserve">    VRN - Vedlejší rozpočtové náklady</t>
  </si>
  <si>
    <t>Ostatní</t>
  </si>
  <si>
    <t>O01</t>
  </si>
  <si>
    <t>Ostatní náklady</t>
  </si>
  <si>
    <t>O01-101</t>
  </si>
  <si>
    <t>Staveniště, zajištění přístupu k nemovitostem, náklady způsobené obnovou případných poškození, případným archeologickým průzkumem, zajištění průběžného úklidu komunikací (kropení, čištění od bahna), atd.</t>
  </si>
  <si>
    <t>kpl</t>
  </si>
  <si>
    <t>262144</t>
  </si>
  <si>
    <t>-2140956958</t>
  </si>
  <si>
    <t>O01-102</t>
  </si>
  <si>
    <t>Zkoušky a revize vyplývající z příslušné technické zprávy (např. zkouška hutnění)</t>
  </si>
  <si>
    <t>43189452</t>
  </si>
  <si>
    <t>O01-103</t>
  </si>
  <si>
    <t>Předání a převzetí díla, dokumentace skutečného provedení, geodetické zaměření skutečného provedení</t>
  </si>
  <si>
    <t>831527625</t>
  </si>
  <si>
    <t>VRN</t>
  </si>
  <si>
    <t>Vedlejší rozpočtové náklady</t>
  </si>
  <si>
    <t>V01-101</t>
  </si>
  <si>
    <t>Vytýčení stávajících sítí</t>
  </si>
  <si>
    <t>1024</t>
  </si>
  <si>
    <t>-855996131</t>
  </si>
  <si>
    <t>V01-102</t>
  </si>
  <si>
    <t>Vytýčení stavby</t>
  </si>
  <si>
    <t>-1533606389</t>
  </si>
  <si>
    <t>V01-103</t>
  </si>
  <si>
    <t>Pasportizace stávajícího stavu přilehlých komunikací, budov a konstrukcí</t>
  </si>
  <si>
    <t>-453116660</t>
  </si>
  <si>
    <t>V01-104</t>
  </si>
  <si>
    <t>Zařízení staveniště</t>
  </si>
  <si>
    <t>2074789424</t>
  </si>
  <si>
    <t>V01-105</t>
  </si>
  <si>
    <t>Provozní vlivy, náklady způsobené omezením okolní dopravou, případné havarijní opravy, atd.</t>
  </si>
  <si>
    <t>-1489928895</t>
  </si>
  <si>
    <t>V01-106</t>
  </si>
  <si>
    <t>Návrh dopravně inženýrských opatření</t>
  </si>
  <si>
    <t>78878053</t>
  </si>
  <si>
    <t>V01-107</t>
  </si>
  <si>
    <t>Dopravně inženýrská opatření</t>
  </si>
  <si>
    <t>-2019992983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</si>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</sst>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24027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Zpevnění stávajících komunikací v lokalitě U Vodárny, Kolín - 1. 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Kolín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Kolín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TIMAO s.r.o.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Větev V1'!J30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'01 - Větev V1'!P122</f>
        <v>0</v>
      </c>
      <c r="AV95" s="128">
        <f>'01 - Větev V1'!J33</f>
        <v>0</v>
      </c>
      <c r="AW95" s="128">
        <f>'01 - Větev V1'!J34</f>
        <v>0</v>
      </c>
      <c r="AX95" s="128">
        <f>'01 - Větev V1'!J35</f>
        <v>0</v>
      </c>
      <c r="AY95" s="128">
        <f>'01 - Větev V1'!J36</f>
        <v>0</v>
      </c>
      <c r="AZ95" s="128">
        <f>'01 - Větev V1'!F33</f>
        <v>0</v>
      </c>
      <c r="BA95" s="128">
        <f>'01 - Větev V1'!F34</f>
        <v>0</v>
      </c>
      <c r="BB95" s="128">
        <f>'01 - Větev V1'!F35</f>
        <v>0</v>
      </c>
      <c r="BC95" s="128">
        <f>'01 - Větev V1'!F36</f>
        <v>0</v>
      </c>
      <c r="BD95" s="130">
        <f>'01 - Větev V1'!F37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Větev V2'!J30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'02 - Větev V2'!P122</f>
        <v>0</v>
      </c>
      <c r="AV96" s="128">
        <f>'02 - Větev V2'!J33</f>
        <v>0</v>
      </c>
      <c r="AW96" s="128">
        <f>'02 - Větev V2'!J34</f>
        <v>0</v>
      </c>
      <c r="AX96" s="128">
        <f>'02 - Větev V2'!J35</f>
        <v>0</v>
      </c>
      <c r="AY96" s="128">
        <f>'02 - Větev V2'!J36</f>
        <v>0</v>
      </c>
      <c r="AZ96" s="128">
        <f>'02 - Větev V2'!F33</f>
        <v>0</v>
      </c>
      <c r="BA96" s="128">
        <f>'02 - Větev V2'!F34</f>
        <v>0</v>
      </c>
      <c r="BB96" s="128">
        <f>'02 - Větev V2'!F35</f>
        <v>0</v>
      </c>
      <c r="BC96" s="128">
        <f>'02 - Větev V2'!F36</f>
        <v>0</v>
      </c>
      <c r="BD96" s="130">
        <f>'02 - Větev V2'!F37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Větev V4'!J30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'03 - Větev V4'!P122</f>
        <v>0</v>
      </c>
      <c r="AV97" s="128">
        <f>'03 - Větev V4'!J33</f>
        <v>0</v>
      </c>
      <c r="AW97" s="128">
        <f>'03 - Větev V4'!J34</f>
        <v>0</v>
      </c>
      <c r="AX97" s="128">
        <f>'03 - Větev V4'!J35</f>
        <v>0</v>
      </c>
      <c r="AY97" s="128">
        <f>'03 - Větev V4'!J36</f>
        <v>0</v>
      </c>
      <c r="AZ97" s="128">
        <f>'03 - Větev V4'!F33</f>
        <v>0</v>
      </c>
      <c r="BA97" s="128">
        <f>'03 - Větev V4'!F34</f>
        <v>0</v>
      </c>
      <c r="BB97" s="128">
        <f>'03 - Větev V4'!F35</f>
        <v>0</v>
      </c>
      <c r="BC97" s="128">
        <f>'03 - Větev V4'!F36</f>
        <v>0</v>
      </c>
      <c r="BD97" s="130">
        <f>'03 - Větev V4'!F37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Větev V5'!J30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'04 - Větev V5'!P124</f>
        <v>0</v>
      </c>
      <c r="AV98" s="128">
        <f>'04 - Větev V5'!J33</f>
        <v>0</v>
      </c>
      <c r="AW98" s="128">
        <f>'04 - Větev V5'!J34</f>
        <v>0</v>
      </c>
      <c r="AX98" s="128">
        <f>'04 - Větev V5'!J35</f>
        <v>0</v>
      </c>
      <c r="AY98" s="128">
        <f>'04 - Větev V5'!J36</f>
        <v>0</v>
      </c>
      <c r="AZ98" s="128">
        <f>'04 - Větev V5'!F33</f>
        <v>0</v>
      </c>
      <c r="BA98" s="128">
        <f>'04 - Větev V5'!F34</f>
        <v>0</v>
      </c>
      <c r="BB98" s="128">
        <f>'04 - Větev V5'!F35</f>
        <v>0</v>
      </c>
      <c r="BC98" s="128">
        <f>'04 - Větev V5'!F36</f>
        <v>0</v>
      </c>
      <c r="BD98" s="130">
        <f>'04 - Větev V5'!F37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119" t="s">
        <v>82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'OST - Ostatní a vedlejší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32">
        <v>0</v>
      </c>
      <c r="AT99" s="133">
        <f>ROUND(SUM(AV99:AW99),2)</f>
        <v>0</v>
      </c>
      <c r="AU99" s="134">
        <f>'OST - Ostatní a vedlejší ...'!P119</f>
        <v>0</v>
      </c>
      <c r="AV99" s="133">
        <f>'OST - Ostatní a vedlejší ...'!J33</f>
        <v>0</v>
      </c>
      <c r="AW99" s="133">
        <f>'OST - Ostatní a vedlejší ...'!J34</f>
        <v>0</v>
      </c>
      <c r="AX99" s="133">
        <f>'OST - Ostatní a vedlejší ...'!J35</f>
        <v>0</v>
      </c>
      <c r="AY99" s="133">
        <f>'OST - Ostatní a vedlejší ...'!J36</f>
        <v>0</v>
      </c>
      <c r="AZ99" s="133">
        <f>'OST - Ostatní a vedlejší ...'!F33</f>
        <v>0</v>
      </c>
      <c r="BA99" s="133">
        <f>'OST - Ostatní a vedlejší ...'!F34</f>
        <v>0</v>
      </c>
      <c r="BB99" s="133">
        <f>'OST - Ostatní a vedlejší ...'!F35</f>
        <v>0</v>
      </c>
      <c r="BC99" s="133">
        <f>'OST - Ostatní a vedlejší ...'!F36</f>
        <v>0</v>
      </c>
      <c r="BD99" s="135">
        <f>'OST - Ostatní a vedlejší ...'!F37</f>
        <v>0</v>
      </c>
      <c r="BE99" s="7"/>
      <c r="BT99" s="131" t="s">
        <v>86</v>
      </c>
      <c r="BV99" s="131" t="s">
        <v>80</v>
      </c>
      <c r="BW99" s="131" t="s">
        <v>100</v>
      </c>
      <c r="BX99" s="131" t="s">
        <v>5</v>
      </c>
      <c r="CL99" s="131" t="s">
        <v>1</v>
      </c>
      <c r="CM99" s="131" t="s">
        <v>88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VXbEjfSVQFSB5FfvzkRoTHBzMBst9Ytjzc3TP+sUxG3+MiIamGPnceZlXK6yTmy9KOQ9l7o1v+t3YNYmgVBaEA==" hashValue="1UxApz9hBIovu439jDnsEElGDwslQe1IluzWeg/BnDX+cFhURzv+rb2uSTaafdZqpv+24fqdwAexK/0L+/U6+g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ětev V1'!C2" display="/"/>
    <hyperlink ref="A96" location="'02 - Větev V2'!C2" display="/"/>
    <hyperlink ref="A97" location="'03 - Větev V4'!C2" display="/"/>
    <hyperlink ref="A98" location="'04 - Větev V5'!C2" display="/"/>
    <hyperlink ref="A99" location="'OST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Zpevnění stávajících komunikací v lokalitě U Vodárny, Kolín - 1.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ROUND((SUM(BE122:BE219)),  2)</f>
        <v>0</v>
      </c>
      <c r="G33" s="38"/>
      <c r="H33" s="38"/>
      <c r="I33" s="155">
        <v>0.20999999999999999</v>
      </c>
      <c r="J33" s="154">
        <f>ROUND(((SUM(BE122:BE219))*I33),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ROUND((SUM(BF122:BF219)),  2)</f>
        <v>0</v>
      </c>
      <c r="G34" s="38"/>
      <c r="H34" s="38"/>
      <c r="I34" s="155">
        <v>0.12</v>
      </c>
      <c r="J34" s="154">
        <f>ROUND(((SUM(BF122:BF219))*I34),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ROUND((SUM(BG122:BG219)),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ROUND((SUM(BH122:BH219)),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ROUND((SUM(BI122:BI219)),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Zpevnění stávajících komunikací v lokalitě U Vodárny, Kolín - 1.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Větev V1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Kolín</v>
      </c>
      <c r="G89" s="40"/>
      <c r="H89" s="40"/>
      <c r="I89" s="32" t="s">
        <v>22</v>
      </c>
      <c r="J89" s="79" t="str">
        <f>IF(J12="","",J12)</f>
        <v>25. 10. 2024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Kolín</v>
      </c>
      <c r="G91" s="40"/>
      <c r="H91" s="40"/>
      <c r="I91" s="32" t="s">
        <v>31</v>
      </c>
      <c r="J91" s="36" t="str">
        <f>E21</f>
        <v>TIMAO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J177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112</v>
      </c>
      <c r="E100" s="188"/>
      <c r="F100" s="188"/>
      <c r="G100" s="188"/>
      <c r="H100" s="188"/>
      <c r="I100" s="188"/>
      <c r="J100" s="189">
        <f>J184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113</v>
      </c>
      <c r="E101" s="188"/>
      <c r="F101" s="188"/>
      <c r="G101" s="188"/>
      <c r="H101" s="188"/>
      <c r="I101" s="188"/>
      <c r="J101" s="189">
        <f>J211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114</v>
      </c>
      <c r="E102" s="188"/>
      <c r="F102" s="188"/>
      <c r="G102" s="188"/>
      <c r="H102" s="188"/>
      <c r="I102" s="188"/>
      <c r="J102" s="189">
        <f>J218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Zpevnění stávajících komunikací v lokalitě U Vodárny, Kolín - 1. etapa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01 - Větev V1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Kolín</v>
      </c>
      <c r="G116" s="40"/>
      <c r="H116" s="40"/>
      <c r="I116" s="32" t="s">
        <v>22</v>
      </c>
      <c r="J116" s="79" t="str">
        <f>IF(J12="","",J12)</f>
        <v>25. 10. 2024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Město Kolín</v>
      </c>
      <c r="G118" s="40"/>
      <c r="H118" s="40"/>
      <c r="I118" s="32" t="s">
        <v>31</v>
      </c>
      <c r="J118" s="36" t="str">
        <f>E21</f>
        <v>TIMAO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116</v>
      </c>
      <c r="D121" s="194" t="s">
        <v>63</v>
      </c>
      <c r="E121" s="194" t="s">
        <v>59</v>
      </c>
      <c r="F121" s="194" t="s">
        <v>60</v>
      </c>
      <c r="G121" s="194" t="s">
        <v>117</v>
      </c>
      <c r="H121" s="194" t="s">
        <v>118</v>
      </c>
      <c r="I121" s="194" t="s">
        <v>119</v>
      </c>
      <c r="J121" s="194" t="s">
        <v>106</v>
      </c>
      <c r="K121" s="195" t="s">
        <v>120</v>
      </c>
      <c r="L121" s="196"/>
      <c r="M121" s="100" t="s">
        <v>1</v>
      </c>
      <c r="N121" s="101" t="s">
        <v>42</v>
      </c>
      <c r="O121" s="101" t="s">
        <v>121</v>
      </c>
      <c r="P121" s="101" t="s">
        <v>122</v>
      </c>
      <c r="Q121" s="101" t="s">
        <v>123</v>
      </c>
      <c r="R121" s="101" t="s">
        <v>124</v>
      </c>
      <c r="S121" s="101" t="s">
        <v>125</v>
      </c>
      <c r="T121" s="102" t="s">
        <v>126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127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1062.5332100000003</v>
      </c>
      <c r="S122" s="104"/>
      <c r="T122" s="200">
        <f>T123</f>
        <v>181.62199999999999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108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77</v>
      </c>
      <c r="E123" s="205" t="s">
        <v>128</v>
      </c>
      <c r="F123" s="205" t="s">
        <v>129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P124+P177+P184+P211+P218</f>
        <v>0</v>
      </c>
      <c r="Q123" s="210"/>
      <c r="R123" s="211">
        <f>R124+R177+R184+R211+R218</f>
        <v>1062.5332100000003</v>
      </c>
      <c r="S123" s="210"/>
      <c r="T123" s="212">
        <f>T124+T177+T184+T211+T218</f>
        <v>181.62199999999999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86</v>
      </c>
      <c r="AT123" s="214" t="s">
        <v>77</v>
      </c>
      <c r="AU123" s="214" t="s">
        <v>78</v>
      </c>
      <c r="AY123" s="213" t="s">
        <v>130</v>
      </c>
      <c r="BK123" s="215">
        <f>BK124+BK177+BK184+BK211+BK218</f>
        <v>0</v>
      </c>
    </row>
    <row r="124" s="12" customFormat="1" ht="22.8" customHeight="1">
      <c r="A124" s="12"/>
      <c r="B124" s="202"/>
      <c r="C124" s="203"/>
      <c r="D124" s="204" t="s">
        <v>77</v>
      </c>
      <c r="E124" s="216" t="s">
        <v>86</v>
      </c>
      <c r="F124" s="216" t="s">
        <v>131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SUM(P125:P176)</f>
        <v>0</v>
      </c>
      <c r="Q124" s="210"/>
      <c r="R124" s="211">
        <f>SUM(R125:R176)</f>
        <v>0.28000000000000003</v>
      </c>
      <c r="S124" s="210"/>
      <c r="T124" s="212">
        <f>SUM(T125:T176)</f>
        <v>181.53999999999999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86</v>
      </c>
      <c r="AT124" s="214" t="s">
        <v>77</v>
      </c>
      <c r="AU124" s="214" t="s">
        <v>86</v>
      </c>
      <c r="AY124" s="213" t="s">
        <v>130</v>
      </c>
      <c r="BK124" s="215">
        <f>SUM(BK125:BK176)</f>
        <v>0</v>
      </c>
    </row>
    <row r="125" s="2" customFormat="1" ht="37.8" customHeight="1">
      <c r="A125" s="38"/>
      <c r="B125" s="39"/>
      <c r="C125" s="218" t="s">
        <v>86</v>
      </c>
      <c r="D125" s="218" t="s">
        <v>132</v>
      </c>
      <c r="E125" s="219" t="s">
        <v>133</v>
      </c>
      <c r="F125" s="220" t="s">
        <v>134</v>
      </c>
      <c r="G125" s="221" t="s">
        <v>135</v>
      </c>
      <c r="H125" s="222">
        <v>33</v>
      </c>
      <c r="I125" s="223"/>
      <c r="J125" s="224">
        <f>ROUND(I125*H125,2)</f>
        <v>0</v>
      </c>
      <c r="K125" s="220" t="s">
        <v>136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137</v>
      </c>
      <c r="AT125" s="229" t="s">
        <v>132</v>
      </c>
      <c r="AU125" s="229" t="s">
        <v>88</v>
      </c>
      <c r="AY125" s="17" t="s">
        <v>130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137</v>
      </c>
      <c r="BM125" s="229" t="s">
        <v>138</v>
      </c>
    </row>
    <row r="126" s="13" customFormat="1">
      <c r="A126" s="13"/>
      <c r="B126" s="231"/>
      <c r="C126" s="232"/>
      <c r="D126" s="233" t="s">
        <v>139</v>
      </c>
      <c r="E126" s="234" t="s">
        <v>1</v>
      </c>
      <c r="F126" s="235" t="s">
        <v>140</v>
      </c>
      <c r="G126" s="232"/>
      <c r="H126" s="236">
        <v>33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139</v>
      </c>
      <c r="AU126" s="242" t="s">
        <v>88</v>
      </c>
      <c r="AV126" s="13" t="s">
        <v>88</v>
      </c>
      <c r="AW126" s="13" t="s">
        <v>34</v>
      </c>
      <c r="AX126" s="13" t="s">
        <v>86</v>
      </c>
      <c r="AY126" s="242" t="s">
        <v>130</v>
      </c>
    </row>
    <row r="127" s="2" customFormat="1" ht="16.5" customHeight="1">
      <c r="A127" s="38"/>
      <c r="B127" s="39"/>
      <c r="C127" s="218" t="s">
        <v>141</v>
      </c>
      <c r="D127" s="218" t="s">
        <v>132</v>
      </c>
      <c r="E127" s="219" t="s">
        <v>142</v>
      </c>
      <c r="F127" s="220" t="s">
        <v>143</v>
      </c>
      <c r="G127" s="221" t="s">
        <v>135</v>
      </c>
      <c r="H127" s="222">
        <v>41.799999999999997</v>
      </c>
      <c r="I127" s="223"/>
      <c r="J127" s="224">
        <f>ROUND(I127*H127,2)</f>
        <v>0</v>
      </c>
      <c r="K127" s="220" t="s">
        <v>136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137</v>
      </c>
      <c r="AT127" s="229" t="s">
        <v>132</v>
      </c>
      <c r="AU127" s="229" t="s">
        <v>88</v>
      </c>
      <c r="AY127" s="17" t="s">
        <v>130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137</v>
      </c>
      <c r="BM127" s="229" t="s">
        <v>144</v>
      </c>
    </row>
    <row r="128" s="13" customFormat="1">
      <c r="A128" s="13"/>
      <c r="B128" s="231"/>
      <c r="C128" s="232"/>
      <c r="D128" s="233" t="s">
        <v>139</v>
      </c>
      <c r="E128" s="234" t="s">
        <v>1</v>
      </c>
      <c r="F128" s="235" t="s">
        <v>145</v>
      </c>
      <c r="G128" s="232"/>
      <c r="H128" s="236">
        <v>41.799999999999997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139</v>
      </c>
      <c r="AU128" s="242" t="s">
        <v>88</v>
      </c>
      <c r="AV128" s="13" t="s">
        <v>88</v>
      </c>
      <c r="AW128" s="13" t="s">
        <v>34</v>
      </c>
      <c r="AX128" s="13" t="s">
        <v>86</v>
      </c>
      <c r="AY128" s="242" t="s">
        <v>130</v>
      </c>
    </row>
    <row r="129" s="2" customFormat="1" ht="24.15" customHeight="1">
      <c r="A129" s="38"/>
      <c r="B129" s="39"/>
      <c r="C129" s="218" t="s">
        <v>88</v>
      </c>
      <c r="D129" s="218" t="s">
        <v>132</v>
      </c>
      <c r="E129" s="219" t="s">
        <v>146</v>
      </c>
      <c r="F129" s="220" t="s">
        <v>147</v>
      </c>
      <c r="G129" s="221" t="s">
        <v>135</v>
      </c>
      <c r="H129" s="222">
        <v>167.19999999999999</v>
      </c>
      <c r="I129" s="223"/>
      <c r="J129" s="224">
        <f>ROUND(I129*H129,2)</f>
        <v>0</v>
      </c>
      <c r="K129" s="220" t="s">
        <v>136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137</v>
      </c>
      <c r="AT129" s="229" t="s">
        <v>132</v>
      </c>
      <c r="AU129" s="229" t="s">
        <v>88</v>
      </c>
      <c r="AY129" s="17" t="s">
        <v>130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137</v>
      </c>
      <c r="BM129" s="229" t="s">
        <v>148</v>
      </c>
    </row>
    <row r="130" s="13" customFormat="1">
      <c r="A130" s="13"/>
      <c r="B130" s="231"/>
      <c r="C130" s="232"/>
      <c r="D130" s="233" t="s">
        <v>139</v>
      </c>
      <c r="E130" s="234" t="s">
        <v>1</v>
      </c>
      <c r="F130" s="235" t="s">
        <v>149</v>
      </c>
      <c r="G130" s="232"/>
      <c r="H130" s="236">
        <v>167.19999999999999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139</v>
      </c>
      <c r="AU130" s="242" t="s">
        <v>88</v>
      </c>
      <c r="AV130" s="13" t="s">
        <v>88</v>
      </c>
      <c r="AW130" s="13" t="s">
        <v>34</v>
      </c>
      <c r="AX130" s="13" t="s">
        <v>86</v>
      </c>
      <c r="AY130" s="242" t="s">
        <v>130</v>
      </c>
    </row>
    <row r="131" s="2" customFormat="1" ht="24.15" customHeight="1">
      <c r="A131" s="38"/>
      <c r="B131" s="39"/>
      <c r="C131" s="218" t="s">
        <v>150</v>
      </c>
      <c r="D131" s="218" t="s">
        <v>132</v>
      </c>
      <c r="E131" s="219" t="s">
        <v>151</v>
      </c>
      <c r="F131" s="220" t="s">
        <v>152</v>
      </c>
      <c r="G131" s="221" t="s">
        <v>135</v>
      </c>
      <c r="H131" s="222">
        <v>500.80000000000001</v>
      </c>
      <c r="I131" s="223"/>
      <c r="J131" s="224">
        <f>ROUND(I131*H131,2)</f>
        <v>0</v>
      </c>
      <c r="K131" s="220" t="s">
        <v>136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0.28999999999999998</v>
      </c>
      <c r="T131" s="228">
        <f>S131*H131</f>
        <v>145.232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137</v>
      </c>
      <c r="AT131" s="229" t="s">
        <v>132</v>
      </c>
      <c r="AU131" s="229" t="s">
        <v>88</v>
      </c>
      <c r="AY131" s="17" t="s">
        <v>130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137</v>
      </c>
      <c r="BM131" s="229" t="s">
        <v>153</v>
      </c>
    </row>
    <row r="132" s="13" customFormat="1">
      <c r="A132" s="13"/>
      <c r="B132" s="231"/>
      <c r="C132" s="232"/>
      <c r="D132" s="233" t="s">
        <v>139</v>
      </c>
      <c r="E132" s="234" t="s">
        <v>1</v>
      </c>
      <c r="F132" s="235" t="s">
        <v>154</v>
      </c>
      <c r="G132" s="232"/>
      <c r="H132" s="236">
        <v>500.80000000000001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139</v>
      </c>
      <c r="AU132" s="242" t="s">
        <v>88</v>
      </c>
      <c r="AV132" s="13" t="s">
        <v>88</v>
      </c>
      <c r="AW132" s="13" t="s">
        <v>34</v>
      </c>
      <c r="AX132" s="13" t="s">
        <v>86</v>
      </c>
      <c r="AY132" s="242" t="s">
        <v>130</v>
      </c>
    </row>
    <row r="133" s="2" customFormat="1" ht="24.15" customHeight="1">
      <c r="A133" s="38"/>
      <c r="B133" s="39"/>
      <c r="C133" s="218" t="s">
        <v>155</v>
      </c>
      <c r="D133" s="218" t="s">
        <v>132</v>
      </c>
      <c r="E133" s="219" t="s">
        <v>156</v>
      </c>
      <c r="F133" s="220" t="s">
        <v>157</v>
      </c>
      <c r="G133" s="221" t="s">
        <v>135</v>
      </c>
      <c r="H133" s="222">
        <v>125.2</v>
      </c>
      <c r="I133" s="223"/>
      <c r="J133" s="224">
        <f>ROUND(I133*H133,2)</f>
        <v>0</v>
      </c>
      <c r="K133" s="220" t="s">
        <v>136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0.28999999999999998</v>
      </c>
      <c r="T133" s="228">
        <f>S133*H133</f>
        <v>36.308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137</v>
      </c>
      <c r="AT133" s="229" t="s">
        <v>132</v>
      </c>
      <c r="AU133" s="229" t="s">
        <v>88</v>
      </c>
      <c r="AY133" s="17" t="s">
        <v>130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137</v>
      </c>
      <c r="BM133" s="229" t="s">
        <v>158</v>
      </c>
    </row>
    <row r="134" s="13" customFormat="1">
      <c r="A134" s="13"/>
      <c r="B134" s="231"/>
      <c r="C134" s="232"/>
      <c r="D134" s="233" t="s">
        <v>139</v>
      </c>
      <c r="E134" s="234" t="s">
        <v>1</v>
      </c>
      <c r="F134" s="235" t="s">
        <v>159</v>
      </c>
      <c r="G134" s="232"/>
      <c r="H134" s="236">
        <v>125.2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139</v>
      </c>
      <c r="AU134" s="242" t="s">
        <v>88</v>
      </c>
      <c r="AV134" s="13" t="s">
        <v>88</v>
      </c>
      <c r="AW134" s="13" t="s">
        <v>34</v>
      </c>
      <c r="AX134" s="13" t="s">
        <v>86</v>
      </c>
      <c r="AY134" s="242" t="s">
        <v>130</v>
      </c>
    </row>
    <row r="135" s="2" customFormat="1" ht="24.15" customHeight="1">
      <c r="A135" s="38"/>
      <c r="B135" s="39"/>
      <c r="C135" s="218" t="s">
        <v>160</v>
      </c>
      <c r="D135" s="218" t="s">
        <v>132</v>
      </c>
      <c r="E135" s="219" t="s">
        <v>161</v>
      </c>
      <c r="F135" s="220" t="s">
        <v>162</v>
      </c>
      <c r="G135" s="221" t="s">
        <v>163</v>
      </c>
      <c r="H135" s="222">
        <v>16.300000000000001</v>
      </c>
      <c r="I135" s="223"/>
      <c r="J135" s="224">
        <f>ROUND(I135*H135,2)</f>
        <v>0</v>
      </c>
      <c r="K135" s="220" t="s">
        <v>136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137</v>
      </c>
      <c r="AT135" s="229" t="s">
        <v>132</v>
      </c>
      <c r="AU135" s="229" t="s">
        <v>88</v>
      </c>
      <c r="AY135" s="17" t="s">
        <v>130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137</v>
      </c>
      <c r="BM135" s="229" t="s">
        <v>164</v>
      </c>
    </row>
    <row r="136" s="13" customFormat="1">
      <c r="A136" s="13"/>
      <c r="B136" s="231"/>
      <c r="C136" s="232"/>
      <c r="D136" s="233" t="s">
        <v>139</v>
      </c>
      <c r="E136" s="234" t="s">
        <v>1</v>
      </c>
      <c r="F136" s="235" t="s">
        <v>165</v>
      </c>
      <c r="G136" s="232"/>
      <c r="H136" s="236">
        <v>15.300000000000001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139</v>
      </c>
      <c r="AU136" s="242" t="s">
        <v>88</v>
      </c>
      <c r="AV136" s="13" t="s">
        <v>88</v>
      </c>
      <c r="AW136" s="13" t="s">
        <v>34</v>
      </c>
      <c r="AX136" s="13" t="s">
        <v>78</v>
      </c>
      <c r="AY136" s="242" t="s">
        <v>130</v>
      </c>
    </row>
    <row r="137" s="13" customFormat="1">
      <c r="A137" s="13"/>
      <c r="B137" s="231"/>
      <c r="C137" s="232"/>
      <c r="D137" s="233" t="s">
        <v>139</v>
      </c>
      <c r="E137" s="234" t="s">
        <v>1</v>
      </c>
      <c r="F137" s="235" t="s">
        <v>166</v>
      </c>
      <c r="G137" s="232"/>
      <c r="H137" s="236">
        <v>1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139</v>
      </c>
      <c r="AU137" s="242" t="s">
        <v>88</v>
      </c>
      <c r="AV137" s="13" t="s">
        <v>88</v>
      </c>
      <c r="AW137" s="13" t="s">
        <v>34</v>
      </c>
      <c r="AX137" s="13" t="s">
        <v>78</v>
      </c>
      <c r="AY137" s="242" t="s">
        <v>130</v>
      </c>
    </row>
    <row r="138" s="14" customFormat="1">
      <c r="A138" s="14"/>
      <c r="B138" s="243"/>
      <c r="C138" s="244"/>
      <c r="D138" s="233" t="s">
        <v>139</v>
      </c>
      <c r="E138" s="245" t="s">
        <v>1</v>
      </c>
      <c r="F138" s="246" t="s">
        <v>167</v>
      </c>
      <c r="G138" s="244"/>
      <c r="H138" s="247">
        <v>16.300000000000001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139</v>
      </c>
      <c r="AU138" s="253" t="s">
        <v>88</v>
      </c>
      <c r="AV138" s="14" t="s">
        <v>137</v>
      </c>
      <c r="AW138" s="14" t="s">
        <v>34</v>
      </c>
      <c r="AX138" s="14" t="s">
        <v>86</v>
      </c>
      <c r="AY138" s="253" t="s">
        <v>130</v>
      </c>
    </row>
    <row r="139" s="2" customFormat="1" ht="24.15" customHeight="1">
      <c r="A139" s="38"/>
      <c r="B139" s="39"/>
      <c r="C139" s="218" t="s">
        <v>168</v>
      </c>
      <c r="D139" s="218" t="s">
        <v>132</v>
      </c>
      <c r="E139" s="219" t="s">
        <v>169</v>
      </c>
      <c r="F139" s="220" t="s">
        <v>170</v>
      </c>
      <c r="G139" s="221" t="s">
        <v>163</v>
      </c>
      <c r="H139" s="222">
        <v>32.5</v>
      </c>
      <c r="I139" s="223"/>
      <c r="J139" s="224">
        <f>ROUND(I139*H139,2)</f>
        <v>0</v>
      </c>
      <c r="K139" s="220" t="s">
        <v>136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137</v>
      </c>
      <c r="AT139" s="229" t="s">
        <v>132</v>
      </c>
      <c r="AU139" s="229" t="s">
        <v>88</v>
      </c>
      <c r="AY139" s="17" t="s">
        <v>130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137</v>
      </c>
      <c r="BM139" s="229" t="s">
        <v>171</v>
      </c>
    </row>
    <row r="140" s="13" customFormat="1">
      <c r="A140" s="13"/>
      <c r="B140" s="231"/>
      <c r="C140" s="232"/>
      <c r="D140" s="233" t="s">
        <v>139</v>
      </c>
      <c r="E140" s="234" t="s">
        <v>1</v>
      </c>
      <c r="F140" s="235" t="s">
        <v>172</v>
      </c>
      <c r="G140" s="232"/>
      <c r="H140" s="236">
        <v>30.5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139</v>
      </c>
      <c r="AU140" s="242" t="s">
        <v>88</v>
      </c>
      <c r="AV140" s="13" t="s">
        <v>88</v>
      </c>
      <c r="AW140" s="13" t="s">
        <v>34</v>
      </c>
      <c r="AX140" s="13" t="s">
        <v>78</v>
      </c>
      <c r="AY140" s="242" t="s">
        <v>130</v>
      </c>
    </row>
    <row r="141" s="13" customFormat="1">
      <c r="A141" s="13"/>
      <c r="B141" s="231"/>
      <c r="C141" s="232"/>
      <c r="D141" s="233" t="s">
        <v>139</v>
      </c>
      <c r="E141" s="234" t="s">
        <v>1</v>
      </c>
      <c r="F141" s="235" t="s">
        <v>173</v>
      </c>
      <c r="G141" s="232"/>
      <c r="H141" s="236">
        <v>2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139</v>
      </c>
      <c r="AU141" s="242" t="s">
        <v>88</v>
      </c>
      <c r="AV141" s="13" t="s">
        <v>88</v>
      </c>
      <c r="AW141" s="13" t="s">
        <v>34</v>
      </c>
      <c r="AX141" s="13" t="s">
        <v>78</v>
      </c>
      <c r="AY141" s="242" t="s">
        <v>130</v>
      </c>
    </row>
    <row r="142" s="14" customFormat="1">
      <c r="A142" s="14"/>
      <c r="B142" s="243"/>
      <c r="C142" s="244"/>
      <c r="D142" s="233" t="s">
        <v>139</v>
      </c>
      <c r="E142" s="245" t="s">
        <v>1</v>
      </c>
      <c r="F142" s="246" t="s">
        <v>167</v>
      </c>
      <c r="G142" s="244"/>
      <c r="H142" s="247">
        <v>32.5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139</v>
      </c>
      <c r="AU142" s="253" t="s">
        <v>88</v>
      </c>
      <c r="AV142" s="14" t="s">
        <v>137</v>
      </c>
      <c r="AW142" s="14" t="s">
        <v>34</v>
      </c>
      <c r="AX142" s="14" t="s">
        <v>86</v>
      </c>
      <c r="AY142" s="253" t="s">
        <v>130</v>
      </c>
    </row>
    <row r="143" s="2" customFormat="1" ht="24.15" customHeight="1">
      <c r="A143" s="38"/>
      <c r="B143" s="39"/>
      <c r="C143" s="218" t="s">
        <v>174</v>
      </c>
      <c r="D143" s="218" t="s">
        <v>132</v>
      </c>
      <c r="E143" s="219" t="s">
        <v>175</v>
      </c>
      <c r="F143" s="220" t="s">
        <v>176</v>
      </c>
      <c r="G143" s="221" t="s">
        <v>163</v>
      </c>
      <c r="H143" s="222">
        <v>32.5</v>
      </c>
      <c r="I143" s="223"/>
      <c r="J143" s="224">
        <f>ROUND(I143*H143,2)</f>
        <v>0</v>
      </c>
      <c r="K143" s="220" t="s">
        <v>136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137</v>
      </c>
      <c r="AT143" s="229" t="s">
        <v>132</v>
      </c>
      <c r="AU143" s="229" t="s">
        <v>88</v>
      </c>
      <c r="AY143" s="17" t="s">
        <v>130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137</v>
      </c>
      <c r="BM143" s="229" t="s">
        <v>177</v>
      </c>
    </row>
    <row r="144" s="13" customFormat="1">
      <c r="A144" s="13"/>
      <c r="B144" s="231"/>
      <c r="C144" s="232"/>
      <c r="D144" s="233" t="s">
        <v>139</v>
      </c>
      <c r="E144" s="234" t="s">
        <v>1</v>
      </c>
      <c r="F144" s="235" t="s">
        <v>178</v>
      </c>
      <c r="G144" s="232"/>
      <c r="H144" s="236">
        <v>30.5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139</v>
      </c>
      <c r="AU144" s="242" t="s">
        <v>88</v>
      </c>
      <c r="AV144" s="13" t="s">
        <v>88</v>
      </c>
      <c r="AW144" s="13" t="s">
        <v>34</v>
      </c>
      <c r="AX144" s="13" t="s">
        <v>78</v>
      </c>
      <c r="AY144" s="242" t="s">
        <v>130</v>
      </c>
    </row>
    <row r="145" s="13" customFormat="1">
      <c r="A145" s="13"/>
      <c r="B145" s="231"/>
      <c r="C145" s="232"/>
      <c r="D145" s="233" t="s">
        <v>139</v>
      </c>
      <c r="E145" s="234" t="s">
        <v>1</v>
      </c>
      <c r="F145" s="235" t="s">
        <v>179</v>
      </c>
      <c r="G145" s="232"/>
      <c r="H145" s="236">
        <v>2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139</v>
      </c>
      <c r="AU145" s="242" t="s">
        <v>88</v>
      </c>
      <c r="AV145" s="13" t="s">
        <v>88</v>
      </c>
      <c r="AW145" s="13" t="s">
        <v>34</v>
      </c>
      <c r="AX145" s="13" t="s">
        <v>78</v>
      </c>
      <c r="AY145" s="242" t="s">
        <v>130</v>
      </c>
    </row>
    <row r="146" s="14" customFormat="1">
      <c r="A146" s="14"/>
      <c r="B146" s="243"/>
      <c r="C146" s="244"/>
      <c r="D146" s="233" t="s">
        <v>139</v>
      </c>
      <c r="E146" s="245" t="s">
        <v>1</v>
      </c>
      <c r="F146" s="246" t="s">
        <v>167</v>
      </c>
      <c r="G146" s="244"/>
      <c r="H146" s="247">
        <v>32.5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139</v>
      </c>
      <c r="AU146" s="253" t="s">
        <v>88</v>
      </c>
      <c r="AV146" s="14" t="s">
        <v>137</v>
      </c>
      <c r="AW146" s="14" t="s">
        <v>34</v>
      </c>
      <c r="AX146" s="14" t="s">
        <v>86</v>
      </c>
      <c r="AY146" s="253" t="s">
        <v>130</v>
      </c>
    </row>
    <row r="147" s="2" customFormat="1" ht="37.8" customHeight="1">
      <c r="A147" s="38"/>
      <c r="B147" s="39"/>
      <c r="C147" s="218" t="s">
        <v>180</v>
      </c>
      <c r="D147" s="218" t="s">
        <v>132</v>
      </c>
      <c r="E147" s="219" t="s">
        <v>181</v>
      </c>
      <c r="F147" s="220" t="s">
        <v>182</v>
      </c>
      <c r="G147" s="221" t="s">
        <v>163</v>
      </c>
      <c r="H147" s="222">
        <v>65</v>
      </c>
      <c r="I147" s="223"/>
      <c r="J147" s="224">
        <f>ROUND(I147*H147,2)</f>
        <v>0</v>
      </c>
      <c r="K147" s="220" t="s">
        <v>136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137</v>
      </c>
      <c r="AT147" s="229" t="s">
        <v>132</v>
      </c>
      <c r="AU147" s="229" t="s">
        <v>88</v>
      </c>
      <c r="AY147" s="17" t="s">
        <v>130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137</v>
      </c>
      <c r="BM147" s="229" t="s">
        <v>183</v>
      </c>
    </row>
    <row r="148" s="13" customFormat="1">
      <c r="A148" s="13"/>
      <c r="B148" s="231"/>
      <c r="C148" s="232"/>
      <c r="D148" s="233" t="s">
        <v>139</v>
      </c>
      <c r="E148" s="234" t="s">
        <v>1</v>
      </c>
      <c r="F148" s="235" t="s">
        <v>184</v>
      </c>
      <c r="G148" s="232"/>
      <c r="H148" s="236">
        <v>61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139</v>
      </c>
      <c r="AU148" s="242" t="s">
        <v>88</v>
      </c>
      <c r="AV148" s="13" t="s">
        <v>88</v>
      </c>
      <c r="AW148" s="13" t="s">
        <v>34</v>
      </c>
      <c r="AX148" s="13" t="s">
        <v>78</v>
      </c>
      <c r="AY148" s="242" t="s">
        <v>130</v>
      </c>
    </row>
    <row r="149" s="13" customFormat="1">
      <c r="A149" s="13"/>
      <c r="B149" s="231"/>
      <c r="C149" s="232"/>
      <c r="D149" s="233" t="s">
        <v>139</v>
      </c>
      <c r="E149" s="234" t="s">
        <v>1</v>
      </c>
      <c r="F149" s="235" t="s">
        <v>185</v>
      </c>
      <c r="G149" s="232"/>
      <c r="H149" s="236">
        <v>4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139</v>
      </c>
      <c r="AU149" s="242" t="s">
        <v>88</v>
      </c>
      <c r="AV149" s="13" t="s">
        <v>88</v>
      </c>
      <c r="AW149" s="13" t="s">
        <v>34</v>
      </c>
      <c r="AX149" s="13" t="s">
        <v>78</v>
      </c>
      <c r="AY149" s="242" t="s">
        <v>130</v>
      </c>
    </row>
    <row r="150" s="14" customFormat="1">
      <c r="A150" s="14"/>
      <c r="B150" s="243"/>
      <c r="C150" s="244"/>
      <c r="D150" s="233" t="s">
        <v>139</v>
      </c>
      <c r="E150" s="245" t="s">
        <v>1</v>
      </c>
      <c r="F150" s="246" t="s">
        <v>167</v>
      </c>
      <c r="G150" s="244"/>
      <c r="H150" s="247">
        <v>65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139</v>
      </c>
      <c r="AU150" s="253" t="s">
        <v>88</v>
      </c>
      <c r="AV150" s="14" t="s">
        <v>137</v>
      </c>
      <c r="AW150" s="14" t="s">
        <v>34</v>
      </c>
      <c r="AX150" s="14" t="s">
        <v>86</v>
      </c>
      <c r="AY150" s="253" t="s">
        <v>130</v>
      </c>
    </row>
    <row r="151" s="2" customFormat="1" ht="37.8" customHeight="1">
      <c r="A151" s="38"/>
      <c r="B151" s="39"/>
      <c r="C151" s="218" t="s">
        <v>186</v>
      </c>
      <c r="D151" s="218" t="s">
        <v>132</v>
      </c>
      <c r="E151" s="219" t="s">
        <v>187</v>
      </c>
      <c r="F151" s="220" t="s">
        <v>188</v>
      </c>
      <c r="G151" s="221" t="s">
        <v>163</v>
      </c>
      <c r="H151" s="222">
        <v>8.0999999999999996</v>
      </c>
      <c r="I151" s="223"/>
      <c r="J151" s="224">
        <f>ROUND(I151*H151,2)</f>
        <v>0</v>
      </c>
      <c r="K151" s="220" t="s">
        <v>136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137</v>
      </c>
      <c r="AT151" s="229" t="s">
        <v>132</v>
      </c>
      <c r="AU151" s="229" t="s">
        <v>88</v>
      </c>
      <c r="AY151" s="17" t="s">
        <v>130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137</v>
      </c>
      <c r="BM151" s="229" t="s">
        <v>189</v>
      </c>
    </row>
    <row r="152" s="13" customFormat="1">
      <c r="A152" s="13"/>
      <c r="B152" s="231"/>
      <c r="C152" s="232"/>
      <c r="D152" s="233" t="s">
        <v>139</v>
      </c>
      <c r="E152" s="234" t="s">
        <v>1</v>
      </c>
      <c r="F152" s="235" t="s">
        <v>190</v>
      </c>
      <c r="G152" s="232"/>
      <c r="H152" s="236">
        <v>8.0999999999999996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139</v>
      </c>
      <c r="AU152" s="242" t="s">
        <v>88</v>
      </c>
      <c r="AV152" s="13" t="s">
        <v>88</v>
      </c>
      <c r="AW152" s="13" t="s">
        <v>34</v>
      </c>
      <c r="AX152" s="13" t="s">
        <v>86</v>
      </c>
      <c r="AY152" s="242" t="s">
        <v>130</v>
      </c>
    </row>
    <row r="153" s="2" customFormat="1" ht="37.8" customHeight="1">
      <c r="A153" s="38"/>
      <c r="B153" s="39"/>
      <c r="C153" s="218" t="s">
        <v>191</v>
      </c>
      <c r="D153" s="218" t="s">
        <v>132</v>
      </c>
      <c r="E153" s="219" t="s">
        <v>192</v>
      </c>
      <c r="F153" s="220" t="s">
        <v>193</v>
      </c>
      <c r="G153" s="221" t="s">
        <v>163</v>
      </c>
      <c r="H153" s="222">
        <v>122</v>
      </c>
      <c r="I153" s="223"/>
      <c r="J153" s="224">
        <f>ROUND(I153*H153,2)</f>
        <v>0</v>
      </c>
      <c r="K153" s="220" t="s">
        <v>136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137</v>
      </c>
      <c r="AT153" s="229" t="s">
        <v>132</v>
      </c>
      <c r="AU153" s="229" t="s">
        <v>88</v>
      </c>
      <c r="AY153" s="17" t="s">
        <v>130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137</v>
      </c>
      <c r="BM153" s="229" t="s">
        <v>194</v>
      </c>
    </row>
    <row r="154" s="13" customFormat="1">
      <c r="A154" s="13"/>
      <c r="B154" s="231"/>
      <c r="C154" s="232"/>
      <c r="D154" s="233" t="s">
        <v>139</v>
      </c>
      <c r="E154" s="234" t="s">
        <v>1</v>
      </c>
      <c r="F154" s="235" t="s">
        <v>195</v>
      </c>
      <c r="G154" s="232"/>
      <c r="H154" s="236">
        <v>122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139</v>
      </c>
      <c r="AU154" s="242" t="s">
        <v>88</v>
      </c>
      <c r="AV154" s="13" t="s">
        <v>88</v>
      </c>
      <c r="AW154" s="13" t="s">
        <v>34</v>
      </c>
      <c r="AX154" s="13" t="s">
        <v>86</v>
      </c>
      <c r="AY154" s="242" t="s">
        <v>130</v>
      </c>
    </row>
    <row r="155" s="2" customFormat="1" ht="37.8" customHeight="1">
      <c r="A155" s="38"/>
      <c r="B155" s="39"/>
      <c r="C155" s="218" t="s">
        <v>196</v>
      </c>
      <c r="D155" s="218" t="s">
        <v>132</v>
      </c>
      <c r="E155" s="219" t="s">
        <v>197</v>
      </c>
      <c r="F155" s="220" t="s">
        <v>198</v>
      </c>
      <c r="G155" s="221" t="s">
        <v>163</v>
      </c>
      <c r="H155" s="222">
        <v>8.0999999999999996</v>
      </c>
      <c r="I155" s="223"/>
      <c r="J155" s="224">
        <f>ROUND(I155*H155,2)</f>
        <v>0</v>
      </c>
      <c r="K155" s="220" t="s">
        <v>136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137</v>
      </c>
      <c r="AT155" s="229" t="s">
        <v>132</v>
      </c>
      <c r="AU155" s="229" t="s">
        <v>88</v>
      </c>
      <c r="AY155" s="17" t="s">
        <v>130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137</v>
      </c>
      <c r="BM155" s="229" t="s">
        <v>199</v>
      </c>
    </row>
    <row r="156" s="13" customFormat="1">
      <c r="A156" s="13"/>
      <c r="B156" s="231"/>
      <c r="C156" s="232"/>
      <c r="D156" s="233" t="s">
        <v>139</v>
      </c>
      <c r="E156" s="234" t="s">
        <v>1</v>
      </c>
      <c r="F156" s="235" t="s">
        <v>200</v>
      </c>
      <c r="G156" s="232"/>
      <c r="H156" s="236">
        <v>8.0999999999999996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139</v>
      </c>
      <c r="AU156" s="242" t="s">
        <v>88</v>
      </c>
      <c r="AV156" s="13" t="s">
        <v>88</v>
      </c>
      <c r="AW156" s="13" t="s">
        <v>34</v>
      </c>
      <c r="AX156" s="13" t="s">
        <v>86</v>
      </c>
      <c r="AY156" s="242" t="s">
        <v>130</v>
      </c>
    </row>
    <row r="157" s="2" customFormat="1" ht="37.8" customHeight="1">
      <c r="A157" s="38"/>
      <c r="B157" s="39"/>
      <c r="C157" s="218" t="s">
        <v>201</v>
      </c>
      <c r="D157" s="218" t="s">
        <v>132</v>
      </c>
      <c r="E157" s="219" t="s">
        <v>202</v>
      </c>
      <c r="F157" s="220" t="s">
        <v>203</v>
      </c>
      <c r="G157" s="221" t="s">
        <v>163</v>
      </c>
      <c r="H157" s="222">
        <v>122</v>
      </c>
      <c r="I157" s="223"/>
      <c r="J157" s="224">
        <f>ROUND(I157*H157,2)</f>
        <v>0</v>
      </c>
      <c r="K157" s="220" t="s">
        <v>136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137</v>
      </c>
      <c r="AT157" s="229" t="s">
        <v>132</v>
      </c>
      <c r="AU157" s="229" t="s">
        <v>88</v>
      </c>
      <c r="AY157" s="17" t="s">
        <v>130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137</v>
      </c>
      <c r="BM157" s="229" t="s">
        <v>204</v>
      </c>
    </row>
    <row r="158" s="13" customFormat="1">
      <c r="A158" s="13"/>
      <c r="B158" s="231"/>
      <c r="C158" s="232"/>
      <c r="D158" s="233" t="s">
        <v>139</v>
      </c>
      <c r="E158" s="234" t="s">
        <v>1</v>
      </c>
      <c r="F158" s="235" t="s">
        <v>205</v>
      </c>
      <c r="G158" s="232"/>
      <c r="H158" s="236">
        <v>122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139</v>
      </c>
      <c r="AU158" s="242" t="s">
        <v>88</v>
      </c>
      <c r="AV158" s="13" t="s">
        <v>88</v>
      </c>
      <c r="AW158" s="13" t="s">
        <v>34</v>
      </c>
      <c r="AX158" s="13" t="s">
        <v>86</v>
      </c>
      <c r="AY158" s="242" t="s">
        <v>130</v>
      </c>
    </row>
    <row r="159" s="2" customFormat="1" ht="24.15" customHeight="1">
      <c r="A159" s="38"/>
      <c r="B159" s="39"/>
      <c r="C159" s="218" t="s">
        <v>206</v>
      </c>
      <c r="D159" s="218" t="s">
        <v>132</v>
      </c>
      <c r="E159" s="219" t="s">
        <v>207</v>
      </c>
      <c r="F159" s="220" t="s">
        <v>208</v>
      </c>
      <c r="G159" s="221" t="s">
        <v>135</v>
      </c>
      <c r="H159" s="222">
        <v>5.2000000000000002</v>
      </c>
      <c r="I159" s="223"/>
      <c r="J159" s="224">
        <f>ROUND(I159*H159,2)</f>
        <v>0</v>
      </c>
      <c r="K159" s="220" t="s">
        <v>136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137</v>
      </c>
      <c r="AT159" s="229" t="s">
        <v>132</v>
      </c>
      <c r="AU159" s="229" t="s">
        <v>88</v>
      </c>
      <c r="AY159" s="17" t="s">
        <v>130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137</v>
      </c>
      <c r="BM159" s="229" t="s">
        <v>209</v>
      </c>
    </row>
    <row r="160" s="13" customFormat="1">
      <c r="A160" s="13"/>
      <c r="B160" s="231"/>
      <c r="C160" s="232"/>
      <c r="D160" s="233" t="s">
        <v>139</v>
      </c>
      <c r="E160" s="234" t="s">
        <v>1</v>
      </c>
      <c r="F160" s="235" t="s">
        <v>210</v>
      </c>
      <c r="G160" s="232"/>
      <c r="H160" s="236">
        <v>5.2000000000000002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139</v>
      </c>
      <c r="AU160" s="242" t="s">
        <v>88</v>
      </c>
      <c r="AV160" s="13" t="s">
        <v>88</v>
      </c>
      <c r="AW160" s="13" t="s">
        <v>34</v>
      </c>
      <c r="AX160" s="13" t="s">
        <v>86</v>
      </c>
      <c r="AY160" s="242" t="s">
        <v>130</v>
      </c>
    </row>
    <row r="161" s="2" customFormat="1" ht="24.15" customHeight="1">
      <c r="A161" s="38"/>
      <c r="B161" s="39"/>
      <c r="C161" s="218" t="s">
        <v>211</v>
      </c>
      <c r="D161" s="218" t="s">
        <v>132</v>
      </c>
      <c r="E161" s="219" t="s">
        <v>212</v>
      </c>
      <c r="F161" s="220" t="s">
        <v>213</v>
      </c>
      <c r="G161" s="221" t="s">
        <v>135</v>
      </c>
      <c r="H161" s="222">
        <v>5.2000000000000002</v>
      </c>
      <c r="I161" s="223"/>
      <c r="J161" s="224">
        <f>ROUND(I161*H161,2)</f>
        <v>0</v>
      </c>
      <c r="K161" s="220" t="s">
        <v>136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137</v>
      </c>
      <c r="AT161" s="229" t="s">
        <v>132</v>
      </c>
      <c r="AU161" s="229" t="s">
        <v>88</v>
      </c>
      <c r="AY161" s="17" t="s">
        <v>130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137</v>
      </c>
      <c r="BM161" s="229" t="s">
        <v>214</v>
      </c>
    </row>
    <row r="162" s="13" customFormat="1">
      <c r="A162" s="13"/>
      <c r="B162" s="231"/>
      <c r="C162" s="232"/>
      <c r="D162" s="233" t="s">
        <v>139</v>
      </c>
      <c r="E162" s="234" t="s">
        <v>1</v>
      </c>
      <c r="F162" s="235" t="s">
        <v>215</v>
      </c>
      <c r="G162" s="232"/>
      <c r="H162" s="236">
        <v>5.2000000000000002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139</v>
      </c>
      <c r="AU162" s="242" t="s">
        <v>88</v>
      </c>
      <c r="AV162" s="13" t="s">
        <v>88</v>
      </c>
      <c r="AW162" s="13" t="s">
        <v>34</v>
      </c>
      <c r="AX162" s="13" t="s">
        <v>86</v>
      </c>
      <c r="AY162" s="242" t="s">
        <v>130</v>
      </c>
    </row>
    <row r="163" s="2" customFormat="1" ht="24.15" customHeight="1">
      <c r="A163" s="38"/>
      <c r="B163" s="39"/>
      <c r="C163" s="218" t="s">
        <v>216</v>
      </c>
      <c r="D163" s="218" t="s">
        <v>132</v>
      </c>
      <c r="E163" s="219" t="s">
        <v>217</v>
      </c>
      <c r="F163" s="220" t="s">
        <v>218</v>
      </c>
      <c r="G163" s="221" t="s">
        <v>135</v>
      </c>
      <c r="H163" s="222">
        <v>5.2000000000000002</v>
      </c>
      <c r="I163" s="223"/>
      <c r="J163" s="224">
        <f>ROUND(I163*H163,2)</f>
        <v>0</v>
      </c>
      <c r="K163" s="220" t="s">
        <v>136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137</v>
      </c>
      <c r="AT163" s="229" t="s">
        <v>132</v>
      </c>
      <c r="AU163" s="229" t="s">
        <v>88</v>
      </c>
      <c r="AY163" s="17" t="s">
        <v>130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137</v>
      </c>
      <c r="BM163" s="229" t="s">
        <v>219</v>
      </c>
    </row>
    <row r="164" s="13" customFormat="1">
      <c r="A164" s="13"/>
      <c r="B164" s="231"/>
      <c r="C164" s="232"/>
      <c r="D164" s="233" t="s">
        <v>139</v>
      </c>
      <c r="E164" s="234" t="s">
        <v>1</v>
      </c>
      <c r="F164" s="235" t="s">
        <v>210</v>
      </c>
      <c r="G164" s="232"/>
      <c r="H164" s="236">
        <v>5.2000000000000002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139</v>
      </c>
      <c r="AU164" s="242" t="s">
        <v>88</v>
      </c>
      <c r="AV164" s="13" t="s">
        <v>88</v>
      </c>
      <c r="AW164" s="13" t="s">
        <v>34</v>
      </c>
      <c r="AX164" s="13" t="s">
        <v>86</v>
      </c>
      <c r="AY164" s="242" t="s">
        <v>130</v>
      </c>
    </row>
    <row r="165" s="2" customFormat="1" ht="24.15" customHeight="1">
      <c r="A165" s="38"/>
      <c r="B165" s="39"/>
      <c r="C165" s="218" t="s">
        <v>220</v>
      </c>
      <c r="D165" s="218" t="s">
        <v>132</v>
      </c>
      <c r="E165" s="219" t="s">
        <v>221</v>
      </c>
      <c r="F165" s="220" t="s">
        <v>222</v>
      </c>
      <c r="G165" s="221" t="s">
        <v>135</v>
      </c>
      <c r="H165" s="222">
        <v>5.2000000000000002</v>
      </c>
      <c r="I165" s="223"/>
      <c r="J165" s="224">
        <f>ROUND(I165*H165,2)</f>
        <v>0</v>
      </c>
      <c r="K165" s="220" t="s">
        <v>136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137</v>
      </c>
      <c r="AT165" s="229" t="s">
        <v>132</v>
      </c>
      <c r="AU165" s="229" t="s">
        <v>88</v>
      </c>
      <c r="AY165" s="17" t="s">
        <v>130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137</v>
      </c>
      <c r="BM165" s="229" t="s">
        <v>223</v>
      </c>
    </row>
    <row r="166" s="13" customFormat="1">
      <c r="A166" s="13"/>
      <c r="B166" s="231"/>
      <c r="C166" s="232"/>
      <c r="D166" s="233" t="s">
        <v>139</v>
      </c>
      <c r="E166" s="234" t="s">
        <v>1</v>
      </c>
      <c r="F166" s="235" t="s">
        <v>215</v>
      </c>
      <c r="G166" s="232"/>
      <c r="H166" s="236">
        <v>5.2000000000000002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139</v>
      </c>
      <c r="AU166" s="242" t="s">
        <v>88</v>
      </c>
      <c r="AV166" s="13" t="s">
        <v>88</v>
      </c>
      <c r="AW166" s="13" t="s">
        <v>34</v>
      </c>
      <c r="AX166" s="13" t="s">
        <v>86</v>
      </c>
      <c r="AY166" s="242" t="s">
        <v>130</v>
      </c>
    </row>
    <row r="167" s="2" customFormat="1" ht="33" customHeight="1">
      <c r="A167" s="38"/>
      <c r="B167" s="39"/>
      <c r="C167" s="218" t="s">
        <v>137</v>
      </c>
      <c r="D167" s="218" t="s">
        <v>132</v>
      </c>
      <c r="E167" s="219" t="s">
        <v>224</v>
      </c>
      <c r="F167" s="220" t="s">
        <v>225</v>
      </c>
      <c r="G167" s="221" t="s">
        <v>135</v>
      </c>
      <c r="H167" s="222">
        <v>11.9</v>
      </c>
      <c r="I167" s="223"/>
      <c r="J167" s="224">
        <f>ROUND(I167*H167,2)</f>
        <v>0</v>
      </c>
      <c r="K167" s="220" t="s">
        <v>136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137</v>
      </c>
      <c r="AT167" s="229" t="s">
        <v>132</v>
      </c>
      <c r="AU167" s="229" t="s">
        <v>88</v>
      </c>
      <c r="AY167" s="17" t="s">
        <v>130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137</v>
      </c>
      <c r="BM167" s="229" t="s">
        <v>226</v>
      </c>
    </row>
    <row r="168" s="13" customFormat="1">
      <c r="A168" s="13"/>
      <c r="B168" s="231"/>
      <c r="C168" s="232"/>
      <c r="D168" s="233" t="s">
        <v>139</v>
      </c>
      <c r="E168" s="234" t="s">
        <v>1</v>
      </c>
      <c r="F168" s="235" t="s">
        <v>227</v>
      </c>
      <c r="G168" s="232"/>
      <c r="H168" s="236">
        <v>11.9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139</v>
      </c>
      <c r="AU168" s="242" t="s">
        <v>88</v>
      </c>
      <c r="AV168" s="13" t="s">
        <v>88</v>
      </c>
      <c r="AW168" s="13" t="s">
        <v>34</v>
      </c>
      <c r="AX168" s="13" t="s">
        <v>86</v>
      </c>
      <c r="AY168" s="242" t="s">
        <v>130</v>
      </c>
    </row>
    <row r="169" s="2" customFormat="1" ht="16.5" customHeight="1">
      <c r="A169" s="38"/>
      <c r="B169" s="39"/>
      <c r="C169" s="254" t="s">
        <v>228</v>
      </c>
      <c r="D169" s="254" t="s">
        <v>229</v>
      </c>
      <c r="E169" s="255" t="s">
        <v>230</v>
      </c>
      <c r="F169" s="256" t="s">
        <v>231</v>
      </c>
      <c r="G169" s="257" t="s">
        <v>232</v>
      </c>
      <c r="H169" s="258">
        <v>0.14000000000000001</v>
      </c>
      <c r="I169" s="259"/>
      <c r="J169" s="260">
        <f>ROUND(I169*H169,2)</f>
        <v>0</v>
      </c>
      <c r="K169" s="256" t="s">
        <v>136</v>
      </c>
      <c r="L169" s="261"/>
      <c r="M169" s="262" t="s">
        <v>1</v>
      </c>
      <c r="N169" s="263" t="s">
        <v>43</v>
      </c>
      <c r="O169" s="91"/>
      <c r="P169" s="227">
        <f>O169*H169</f>
        <v>0</v>
      </c>
      <c r="Q169" s="227">
        <v>1</v>
      </c>
      <c r="R169" s="227">
        <f>Q169*H169</f>
        <v>0.14000000000000001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233</v>
      </c>
      <c r="AT169" s="229" t="s">
        <v>229</v>
      </c>
      <c r="AU169" s="229" t="s">
        <v>88</v>
      </c>
      <c r="AY169" s="17" t="s">
        <v>130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137</v>
      </c>
      <c r="BM169" s="229" t="s">
        <v>234</v>
      </c>
    </row>
    <row r="170" s="13" customFormat="1">
      <c r="A170" s="13"/>
      <c r="B170" s="231"/>
      <c r="C170" s="232"/>
      <c r="D170" s="233" t="s">
        <v>139</v>
      </c>
      <c r="E170" s="234" t="s">
        <v>1</v>
      </c>
      <c r="F170" s="235" t="s">
        <v>235</v>
      </c>
      <c r="G170" s="232"/>
      <c r="H170" s="236">
        <v>1.9279999999999999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139</v>
      </c>
      <c r="AU170" s="242" t="s">
        <v>88</v>
      </c>
      <c r="AV170" s="13" t="s">
        <v>88</v>
      </c>
      <c r="AW170" s="13" t="s">
        <v>34</v>
      </c>
      <c r="AX170" s="13" t="s">
        <v>86</v>
      </c>
      <c r="AY170" s="242" t="s">
        <v>130</v>
      </c>
    </row>
    <row r="171" s="13" customFormat="1">
      <c r="A171" s="13"/>
      <c r="B171" s="231"/>
      <c r="C171" s="232"/>
      <c r="D171" s="233" t="s">
        <v>139</v>
      </c>
      <c r="E171" s="232"/>
      <c r="F171" s="235" t="s">
        <v>236</v>
      </c>
      <c r="G171" s="232"/>
      <c r="H171" s="236">
        <v>0.14000000000000001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139</v>
      </c>
      <c r="AU171" s="242" t="s">
        <v>88</v>
      </c>
      <c r="AV171" s="13" t="s">
        <v>88</v>
      </c>
      <c r="AW171" s="13" t="s">
        <v>4</v>
      </c>
      <c r="AX171" s="13" t="s">
        <v>86</v>
      </c>
      <c r="AY171" s="242" t="s">
        <v>130</v>
      </c>
    </row>
    <row r="172" s="2" customFormat="1" ht="33" customHeight="1">
      <c r="A172" s="38"/>
      <c r="B172" s="39"/>
      <c r="C172" s="218" t="s">
        <v>237</v>
      </c>
      <c r="D172" s="218" t="s">
        <v>132</v>
      </c>
      <c r="E172" s="219" t="s">
        <v>238</v>
      </c>
      <c r="F172" s="220" t="s">
        <v>239</v>
      </c>
      <c r="G172" s="221" t="s">
        <v>135</v>
      </c>
      <c r="H172" s="222">
        <v>11.9</v>
      </c>
      <c r="I172" s="223"/>
      <c r="J172" s="224">
        <f>ROUND(I172*H172,2)</f>
        <v>0</v>
      </c>
      <c r="K172" s="220" t="s">
        <v>136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137</v>
      </c>
      <c r="AT172" s="229" t="s">
        <v>132</v>
      </c>
      <c r="AU172" s="229" t="s">
        <v>88</v>
      </c>
      <c r="AY172" s="17" t="s">
        <v>130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137</v>
      </c>
      <c r="BM172" s="229" t="s">
        <v>240</v>
      </c>
    </row>
    <row r="173" s="13" customFormat="1">
      <c r="A173" s="13"/>
      <c r="B173" s="231"/>
      <c r="C173" s="232"/>
      <c r="D173" s="233" t="s">
        <v>139</v>
      </c>
      <c r="E173" s="234" t="s">
        <v>1</v>
      </c>
      <c r="F173" s="235" t="s">
        <v>227</v>
      </c>
      <c r="G173" s="232"/>
      <c r="H173" s="236">
        <v>11.9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139</v>
      </c>
      <c r="AU173" s="242" t="s">
        <v>88</v>
      </c>
      <c r="AV173" s="13" t="s">
        <v>88</v>
      </c>
      <c r="AW173" s="13" t="s">
        <v>34</v>
      </c>
      <c r="AX173" s="13" t="s">
        <v>86</v>
      </c>
      <c r="AY173" s="242" t="s">
        <v>130</v>
      </c>
    </row>
    <row r="174" s="2" customFormat="1" ht="16.5" customHeight="1">
      <c r="A174" s="38"/>
      <c r="B174" s="39"/>
      <c r="C174" s="254" t="s">
        <v>241</v>
      </c>
      <c r="D174" s="254" t="s">
        <v>229</v>
      </c>
      <c r="E174" s="255" t="s">
        <v>230</v>
      </c>
      <c r="F174" s="256" t="s">
        <v>231</v>
      </c>
      <c r="G174" s="257" t="s">
        <v>232</v>
      </c>
      <c r="H174" s="258">
        <v>0.14000000000000001</v>
      </c>
      <c r="I174" s="259"/>
      <c r="J174" s="260">
        <f>ROUND(I174*H174,2)</f>
        <v>0</v>
      </c>
      <c r="K174" s="256" t="s">
        <v>136</v>
      </c>
      <c r="L174" s="261"/>
      <c r="M174" s="262" t="s">
        <v>1</v>
      </c>
      <c r="N174" s="263" t="s">
        <v>43</v>
      </c>
      <c r="O174" s="91"/>
      <c r="P174" s="227">
        <f>O174*H174</f>
        <v>0</v>
      </c>
      <c r="Q174" s="227">
        <v>1</v>
      </c>
      <c r="R174" s="227">
        <f>Q174*H174</f>
        <v>0.14000000000000001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233</v>
      </c>
      <c r="AT174" s="229" t="s">
        <v>229</v>
      </c>
      <c r="AU174" s="229" t="s">
        <v>88</v>
      </c>
      <c r="AY174" s="17" t="s">
        <v>130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137</v>
      </c>
      <c r="BM174" s="229" t="s">
        <v>242</v>
      </c>
    </row>
    <row r="175" s="13" customFormat="1">
      <c r="A175" s="13"/>
      <c r="B175" s="231"/>
      <c r="C175" s="232"/>
      <c r="D175" s="233" t="s">
        <v>139</v>
      </c>
      <c r="E175" s="234" t="s">
        <v>1</v>
      </c>
      <c r="F175" s="235" t="s">
        <v>235</v>
      </c>
      <c r="G175" s="232"/>
      <c r="H175" s="236">
        <v>1.9279999999999999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139</v>
      </c>
      <c r="AU175" s="242" t="s">
        <v>88</v>
      </c>
      <c r="AV175" s="13" t="s">
        <v>88</v>
      </c>
      <c r="AW175" s="13" t="s">
        <v>34</v>
      </c>
      <c r="AX175" s="13" t="s">
        <v>86</v>
      </c>
      <c r="AY175" s="242" t="s">
        <v>130</v>
      </c>
    </row>
    <row r="176" s="13" customFormat="1">
      <c r="A176" s="13"/>
      <c r="B176" s="231"/>
      <c r="C176" s="232"/>
      <c r="D176" s="233" t="s">
        <v>139</v>
      </c>
      <c r="E176" s="232"/>
      <c r="F176" s="235" t="s">
        <v>236</v>
      </c>
      <c r="G176" s="232"/>
      <c r="H176" s="236">
        <v>0.14000000000000001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139</v>
      </c>
      <c r="AU176" s="242" t="s">
        <v>88</v>
      </c>
      <c r="AV176" s="13" t="s">
        <v>88</v>
      </c>
      <c r="AW176" s="13" t="s">
        <v>4</v>
      </c>
      <c r="AX176" s="13" t="s">
        <v>86</v>
      </c>
      <c r="AY176" s="242" t="s">
        <v>130</v>
      </c>
    </row>
    <row r="177" s="12" customFormat="1" ht="22.8" customHeight="1">
      <c r="A177" s="12"/>
      <c r="B177" s="202"/>
      <c r="C177" s="203"/>
      <c r="D177" s="204" t="s">
        <v>77</v>
      </c>
      <c r="E177" s="216" t="s">
        <v>228</v>
      </c>
      <c r="F177" s="216" t="s">
        <v>243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SUM(P178:P183)</f>
        <v>0</v>
      </c>
      <c r="Q177" s="210"/>
      <c r="R177" s="211">
        <f>SUM(R178:R183)</f>
        <v>1060.3640000000003</v>
      </c>
      <c r="S177" s="210"/>
      <c r="T177" s="212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86</v>
      </c>
      <c r="AT177" s="214" t="s">
        <v>77</v>
      </c>
      <c r="AU177" s="214" t="s">
        <v>86</v>
      </c>
      <c r="AY177" s="213" t="s">
        <v>130</v>
      </c>
      <c r="BK177" s="215">
        <f>SUM(BK178:BK183)</f>
        <v>0</v>
      </c>
    </row>
    <row r="178" s="2" customFormat="1" ht="24.15" customHeight="1">
      <c r="A178" s="38"/>
      <c r="B178" s="39"/>
      <c r="C178" s="218" t="s">
        <v>244</v>
      </c>
      <c r="D178" s="218" t="s">
        <v>132</v>
      </c>
      <c r="E178" s="219" t="s">
        <v>245</v>
      </c>
      <c r="F178" s="220" t="s">
        <v>246</v>
      </c>
      <c r="G178" s="221" t="s">
        <v>135</v>
      </c>
      <c r="H178" s="222">
        <v>2273</v>
      </c>
      <c r="I178" s="223"/>
      <c r="J178" s="224">
        <f>ROUND(I178*H178,2)</f>
        <v>0</v>
      </c>
      <c r="K178" s="220" t="s">
        <v>136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0.46000000000000002</v>
      </c>
      <c r="R178" s="227">
        <f>Q178*H178</f>
        <v>1045.5800000000002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137</v>
      </c>
      <c r="AT178" s="229" t="s">
        <v>132</v>
      </c>
      <c r="AU178" s="229" t="s">
        <v>88</v>
      </c>
      <c r="AY178" s="17" t="s">
        <v>130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137</v>
      </c>
      <c r="BM178" s="229" t="s">
        <v>247</v>
      </c>
    </row>
    <row r="179" s="13" customFormat="1">
      <c r="A179" s="13"/>
      <c r="B179" s="231"/>
      <c r="C179" s="232"/>
      <c r="D179" s="233" t="s">
        <v>139</v>
      </c>
      <c r="E179" s="234" t="s">
        <v>1</v>
      </c>
      <c r="F179" s="235" t="s">
        <v>248</v>
      </c>
      <c r="G179" s="232"/>
      <c r="H179" s="236">
        <v>2196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139</v>
      </c>
      <c r="AU179" s="242" t="s">
        <v>88</v>
      </c>
      <c r="AV179" s="13" t="s">
        <v>88</v>
      </c>
      <c r="AW179" s="13" t="s">
        <v>34</v>
      </c>
      <c r="AX179" s="13" t="s">
        <v>78</v>
      </c>
      <c r="AY179" s="242" t="s">
        <v>130</v>
      </c>
    </row>
    <row r="180" s="13" customFormat="1">
      <c r="A180" s="13"/>
      <c r="B180" s="231"/>
      <c r="C180" s="232"/>
      <c r="D180" s="233" t="s">
        <v>139</v>
      </c>
      <c r="E180" s="234" t="s">
        <v>1</v>
      </c>
      <c r="F180" s="235" t="s">
        <v>249</v>
      </c>
      <c r="G180" s="232"/>
      <c r="H180" s="236">
        <v>77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139</v>
      </c>
      <c r="AU180" s="242" t="s">
        <v>88</v>
      </c>
      <c r="AV180" s="13" t="s">
        <v>88</v>
      </c>
      <c r="AW180" s="13" t="s">
        <v>34</v>
      </c>
      <c r="AX180" s="13" t="s">
        <v>78</v>
      </c>
      <c r="AY180" s="242" t="s">
        <v>130</v>
      </c>
    </row>
    <row r="181" s="14" customFormat="1">
      <c r="A181" s="14"/>
      <c r="B181" s="243"/>
      <c r="C181" s="244"/>
      <c r="D181" s="233" t="s">
        <v>139</v>
      </c>
      <c r="E181" s="245" t="s">
        <v>1</v>
      </c>
      <c r="F181" s="246" t="s">
        <v>167</v>
      </c>
      <c r="G181" s="244"/>
      <c r="H181" s="247">
        <v>2273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139</v>
      </c>
      <c r="AU181" s="253" t="s">
        <v>88</v>
      </c>
      <c r="AV181" s="14" t="s">
        <v>137</v>
      </c>
      <c r="AW181" s="14" t="s">
        <v>34</v>
      </c>
      <c r="AX181" s="14" t="s">
        <v>86</v>
      </c>
      <c r="AY181" s="253" t="s">
        <v>130</v>
      </c>
    </row>
    <row r="182" s="2" customFormat="1" ht="21.75" customHeight="1">
      <c r="A182" s="38"/>
      <c r="B182" s="39"/>
      <c r="C182" s="218" t="s">
        <v>250</v>
      </c>
      <c r="D182" s="218" t="s">
        <v>132</v>
      </c>
      <c r="E182" s="219" t="s">
        <v>251</v>
      </c>
      <c r="F182" s="220" t="s">
        <v>252</v>
      </c>
      <c r="G182" s="221" t="s">
        <v>135</v>
      </c>
      <c r="H182" s="222">
        <v>77</v>
      </c>
      <c r="I182" s="223"/>
      <c r="J182" s="224">
        <f>ROUND(I182*H182,2)</f>
        <v>0</v>
      </c>
      <c r="K182" s="220" t="s">
        <v>136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0.192</v>
      </c>
      <c r="R182" s="227">
        <f>Q182*H182</f>
        <v>14.784000000000001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137</v>
      </c>
      <c r="AT182" s="229" t="s">
        <v>132</v>
      </c>
      <c r="AU182" s="229" t="s">
        <v>88</v>
      </c>
      <c r="AY182" s="17" t="s">
        <v>130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137</v>
      </c>
      <c r="BM182" s="229" t="s">
        <v>253</v>
      </c>
    </row>
    <row r="183" s="13" customFormat="1">
      <c r="A183" s="13"/>
      <c r="B183" s="231"/>
      <c r="C183" s="232"/>
      <c r="D183" s="233" t="s">
        <v>139</v>
      </c>
      <c r="E183" s="234" t="s">
        <v>1</v>
      </c>
      <c r="F183" s="235" t="s">
        <v>254</v>
      </c>
      <c r="G183" s="232"/>
      <c r="H183" s="236">
        <v>77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139</v>
      </c>
      <c r="AU183" s="242" t="s">
        <v>88</v>
      </c>
      <c r="AV183" s="13" t="s">
        <v>88</v>
      </c>
      <c r="AW183" s="13" t="s">
        <v>34</v>
      </c>
      <c r="AX183" s="13" t="s">
        <v>86</v>
      </c>
      <c r="AY183" s="242" t="s">
        <v>130</v>
      </c>
    </row>
    <row r="184" s="12" customFormat="1" ht="22.8" customHeight="1">
      <c r="A184" s="12"/>
      <c r="B184" s="202"/>
      <c r="C184" s="203"/>
      <c r="D184" s="204" t="s">
        <v>77</v>
      </c>
      <c r="E184" s="216" t="s">
        <v>255</v>
      </c>
      <c r="F184" s="216" t="s">
        <v>256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SUM(P185:P210)</f>
        <v>0</v>
      </c>
      <c r="Q184" s="210"/>
      <c r="R184" s="211">
        <f>SUM(R185:R210)</f>
        <v>1.8892100000000001</v>
      </c>
      <c r="S184" s="210"/>
      <c r="T184" s="212">
        <f>SUM(T185:T210)</f>
        <v>0.082000000000000003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86</v>
      </c>
      <c r="AT184" s="214" t="s">
        <v>77</v>
      </c>
      <c r="AU184" s="214" t="s">
        <v>86</v>
      </c>
      <c r="AY184" s="213" t="s">
        <v>130</v>
      </c>
      <c r="BK184" s="215">
        <f>SUM(BK185:BK210)</f>
        <v>0</v>
      </c>
    </row>
    <row r="185" s="2" customFormat="1" ht="24.15" customHeight="1">
      <c r="A185" s="38"/>
      <c r="B185" s="39"/>
      <c r="C185" s="218" t="s">
        <v>257</v>
      </c>
      <c r="D185" s="218" t="s">
        <v>132</v>
      </c>
      <c r="E185" s="219" t="s">
        <v>258</v>
      </c>
      <c r="F185" s="220" t="s">
        <v>259</v>
      </c>
      <c r="G185" s="221" t="s">
        <v>260</v>
      </c>
      <c r="H185" s="222">
        <v>10</v>
      </c>
      <c r="I185" s="223"/>
      <c r="J185" s="224">
        <f>ROUND(I185*H185,2)</f>
        <v>0</v>
      </c>
      <c r="K185" s="220" t="s">
        <v>136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0.00069999999999999999</v>
      </c>
      <c r="R185" s="227">
        <f>Q185*H185</f>
        <v>0.0070000000000000001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137</v>
      </c>
      <c r="AT185" s="229" t="s">
        <v>132</v>
      </c>
      <c r="AU185" s="229" t="s">
        <v>88</v>
      </c>
      <c r="AY185" s="17" t="s">
        <v>130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137</v>
      </c>
      <c r="BM185" s="229" t="s">
        <v>261</v>
      </c>
    </row>
    <row r="186" s="13" customFormat="1">
      <c r="A186" s="13"/>
      <c r="B186" s="231"/>
      <c r="C186" s="232"/>
      <c r="D186" s="233" t="s">
        <v>139</v>
      </c>
      <c r="E186" s="234" t="s">
        <v>1</v>
      </c>
      <c r="F186" s="235" t="s">
        <v>262</v>
      </c>
      <c r="G186" s="232"/>
      <c r="H186" s="236">
        <v>10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139</v>
      </c>
      <c r="AU186" s="242" t="s">
        <v>88</v>
      </c>
      <c r="AV186" s="13" t="s">
        <v>88</v>
      </c>
      <c r="AW186" s="13" t="s">
        <v>34</v>
      </c>
      <c r="AX186" s="13" t="s">
        <v>86</v>
      </c>
      <c r="AY186" s="242" t="s">
        <v>130</v>
      </c>
    </row>
    <row r="187" s="2" customFormat="1" ht="24.15" customHeight="1">
      <c r="A187" s="38"/>
      <c r="B187" s="39"/>
      <c r="C187" s="254" t="s">
        <v>263</v>
      </c>
      <c r="D187" s="254" t="s">
        <v>229</v>
      </c>
      <c r="E187" s="255" t="s">
        <v>264</v>
      </c>
      <c r="F187" s="256" t="s">
        <v>265</v>
      </c>
      <c r="G187" s="257" t="s">
        <v>260</v>
      </c>
      <c r="H187" s="258">
        <v>6</v>
      </c>
      <c r="I187" s="259"/>
      <c r="J187" s="260">
        <f>ROUND(I187*H187,2)</f>
        <v>0</v>
      </c>
      <c r="K187" s="256" t="s">
        <v>136</v>
      </c>
      <c r="L187" s="261"/>
      <c r="M187" s="262" t="s">
        <v>1</v>
      </c>
      <c r="N187" s="263" t="s">
        <v>43</v>
      </c>
      <c r="O187" s="91"/>
      <c r="P187" s="227">
        <f>O187*H187</f>
        <v>0</v>
      </c>
      <c r="Q187" s="227">
        <v>0.010999999999999999</v>
      </c>
      <c r="R187" s="227">
        <f>Q187*H187</f>
        <v>0.066000000000000003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233</v>
      </c>
      <c r="AT187" s="229" t="s">
        <v>229</v>
      </c>
      <c r="AU187" s="229" t="s">
        <v>88</v>
      </c>
      <c r="AY187" s="17" t="s">
        <v>130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137</v>
      </c>
      <c r="BM187" s="229" t="s">
        <v>266</v>
      </c>
    </row>
    <row r="188" s="13" customFormat="1">
      <c r="A188" s="13"/>
      <c r="B188" s="231"/>
      <c r="C188" s="232"/>
      <c r="D188" s="233" t="s">
        <v>139</v>
      </c>
      <c r="E188" s="234" t="s">
        <v>1</v>
      </c>
      <c r="F188" s="235" t="s">
        <v>267</v>
      </c>
      <c r="G188" s="232"/>
      <c r="H188" s="236">
        <v>4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139</v>
      </c>
      <c r="AU188" s="242" t="s">
        <v>88</v>
      </c>
      <c r="AV188" s="13" t="s">
        <v>88</v>
      </c>
      <c r="AW188" s="13" t="s">
        <v>34</v>
      </c>
      <c r="AX188" s="13" t="s">
        <v>78</v>
      </c>
      <c r="AY188" s="242" t="s">
        <v>130</v>
      </c>
    </row>
    <row r="189" s="13" customFormat="1">
      <c r="A189" s="13"/>
      <c r="B189" s="231"/>
      <c r="C189" s="232"/>
      <c r="D189" s="233" t="s">
        <v>139</v>
      </c>
      <c r="E189" s="234" t="s">
        <v>1</v>
      </c>
      <c r="F189" s="235" t="s">
        <v>268</v>
      </c>
      <c r="G189" s="232"/>
      <c r="H189" s="236">
        <v>2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139</v>
      </c>
      <c r="AU189" s="242" t="s">
        <v>88</v>
      </c>
      <c r="AV189" s="13" t="s">
        <v>88</v>
      </c>
      <c r="AW189" s="13" t="s">
        <v>34</v>
      </c>
      <c r="AX189" s="13" t="s">
        <v>78</v>
      </c>
      <c r="AY189" s="242" t="s">
        <v>130</v>
      </c>
    </row>
    <row r="190" s="14" customFormat="1">
      <c r="A190" s="14"/>
      <c r="B190" s="243"/>
      <c r="C190" s="244"/>
      <c r="D190" s="233" t="s">
        <v>139</v>
      </c>
      <c r="E190" s="245" t="s">
        <v>1</v>
      </c>
      <c r="F190" s="246" t="s">
        <v>167</v>
      </c>
      <c r="G190" s="244"/>
      <c r="H190" s="247">
        <v>6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139</v>
      </c>
      <c r="AU190" s="253" t="s">
        <v>88</v>
      </c>
      <c r="AV190" s="14" t="s">
        <v>137</v>
      </c>
      <c r="AW190" s="14" t="s">
        <v>34</v>
      </c>
      <c r="AX190" s="14" t="s">
        <v>86</v>
      </c>
      <c r="AY190" s="253" t="s">
        <v>130</v>
      </c>
    </row>
    <row r="191" s="2" customFormat="1" ht="16.5" customHeight="1">
      <c r="A191" s="38"/>
      <c r="B191" s="39"/>
      <c r="C191" s="254" t="s">
        <v>269</v>
      </c>
      <c r="D191" s="254" t="s">
        <v>229</v>
      </c>
      <c r="E191" s="255" t="s">
        <v>270</v>
      </c>
      <c r="F191" s="256" t="s">
        <v>271</v>
      </c>
      <c r="G191" s="257" t="s">
        <v>260</v>
      </c>
      <c r="H191" s="258">
        <v>1</v>
      </c>
      <c r="I191" s="259"/>
      <c r="J191" s="260">
        <f>ROUND(I191*H191,2)</f>
        <v>0</v>
      </c>
      <c r="K191" s="256" t="s">
        <v>136</v>
      </c>
      <c r="L191" s="261"/>
      <c r="M191" s="262" t="s">
        <v>1</v>
      </c>
      <c r="N191" s="263" t="s">
        <v>43</v>
      </c>
      <c r="O191" s="91"/>
      <c r="P191" s="227">
        <f>O191*H191</f>
        <v>0</v>
      </c>
      <c r="Q191" s="227">
        <v>0.0012999999999999999</v>
      </c>
      <c r="R191" s="227">
        <f>Q191*H191</f>
        <v>0.0012999999999999999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233</v>
      </c>
      <c r="AT191" s="229" t="s">
        <v>229</v>
      </c>
      <c r="AU191" s="229" t="s">
        <v>88</v>
      </c>
      <c r="AY191" s="17" t="s">
        <v>130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137</v>
      </c>
      <c r="BM191" s="229" t="s">
        <v>272</v>
      </c>
    </row>
    <row r="192" s="13" customFormat="1">
      <c r="A192" s="13"/>
      <c r="B192" s="231"/>
      <c r="C192" s="232"/>
      <c r="D192" s="233" t="s">
        <v>139</v>
      </c>
      <c r="E192" s="234" t="s">
        <v>1</v>
      </c>
      <c r="F192" s="235" t="s">
        <v>86</v>
      </c>
      <c r="G192" s="232"/>
      <c r="H192" s="236">
        <v>1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139</v>
      </c>
      <c r="AU192" s="242" t="s">
        <v>88</v>
      </c>
      <c r="AV192" s="13" t="s">
        <v>88</v>
      </c>
      <c r="AW192" s="13" t="s">
        <v>34</v>
      </c>
      <c r="AX192" s="13" t="s">
        <v>86</v>
      </c>
      <c r="AY192" s="242" t="s">
        <v>130</v>
      </c>
    </row>
    <row r="193" s="2" customFormat="1" ht="16.5" customHeight="1">
      <c r="A193" s="38"/>
      <c r="B193" s="39"/>
      <c r="C193" s="254" t="s">
        <v>273</v>
      </c>
      <c r="D193" s="254" t="s">
        <v>229</v>
      </c>
      <c r="E193" s="255" t="s">
        <v>274</v>
      </c>
      <c r="F193" s="256" t="s">
        <v>275</v>
      </c>
      <c r="G193" s="257" t="s">
        <v>260</v>
      </c>
      <c r="H193" s="258">
        <v>1</v>
      </c>
      <c r="I193" s="259"/>
      <c r="J193" s="260">
        <f>ROUND(I193*H193,2)</f>
        <v>0</v>
      </c>
      <c r="K193" s="256" t="s">
        <v>136</v>
      </c>
      <c r="L193" s="261"/>
      <c r="M193" s="262" t="s">
        <v>1</v>
      </c>
      <c r="N193" s="263" t="s">
        <v>43</v>
      </c>
      <c r="O193" s="91"/>
      <c r="P193" s="227">
        <f>O193*H193</f>
        <v>0</v>
      </c>
      <c r="Q193" s="227">
        <v>0.0025000000000000001</v>
      </c>
      <c r="R193" s="227">
        <f>Q193*H193</f>
        <v>0.0025000000000000001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233</v>
      </c>
      <c r="AT193" s="229" t="s">
        <v>229</v>
      </c>
      <c r="AU193" s="229" t="s">
        <v>88</v>
      </c>
      <c r="AY193" s="17" t="s">
        <v>130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86</v>
      </c>
      <c r="BK193" s="230">
        <f>ROUND(I193*H193,2)</f>
        <v>0</v>
      </c>
      <c r="BL193" s="17" t="s">
        <v>137</v>
      </c>
      <c r="BM193" s="229" t="s">
        <v>276</v>
      </c>
    </row>
    <row r="194" s="13" customFormat="1">
      <c r="A194" s="13"/>
      <c r="B194" s="231"/>
      <c r="C194" s="232"/>
      <c r="D194" s="233" t="s">
        <v>139</v>
      </c>
      <c r="E194" s="234" t="s">
        <v>1</v>
      </c>
      <c r="F194" s="235" t="s">
        <v>277</v>
      </c>
      <c r="G194" s="232"/>
      <c r="H194" s="236">
        <v>1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139</v>
      </c>
      <c r="AU194" s="242" t="s">
        <v>88</v>
      </c>
      <c r="AV194" s="13" t="s">
        <v>88</v>
      </c>
      <c r="AW194" s="13" t="s">
        <v>34</v>
      </c>
      <c r="AX194" s="13" t="s">
        <v>86</v>
      </c>
      <c r="AY194" s="242" t="s">
        <v>130</v>
      </c>
    </row>
    <row r="195" s="2" customFormat="1" ht="24.15" customHeight="1">
      <c r="A195" s="38"/>
      <c r="B195" s="39"/>
      <c r="C195" s="254" t="s">
        <v>278</v>
      </c>
      <c r="D195" s="254" t="s">
        <v>229</v>
      </c>
      <c r="E195" s="255" t="s">
        <v>279</v>
      </c>
      <c r="F195" s="256" t="s">
        <v>280</v>
      </c>
      <c r="G195" s="257" t="s">
        <v>260</v>
      </c>
      <c r="H195" s="258">
        <v>2</v>
      </c>
      <c r="I195" s="259"/>
      <c r="J195" s="260">
        <f>ROUND(I195*H195,2)</f>
        <v>0</v>
      </c>
      <c r="K195" s="256" t="s">
        <v>136</v>
      </c>
      <c r="L195" s="261"/>
      <c r="M195" s="262" t="s">
        <v>1</v>
      </c>
      <c r="N195" s="263" t="s">
        <v>43</v>
      </c>
      <c r="O195" s="91"/>
      <c r="P195" s="227">
        <f>O195*H195</f>
        <v>0</v>
      </c>
      <c r="Q195" s="227">
        <v>0.0012999999999999999</v>
      </c>
      <c r="R195" s="227">
        <f>Q195*H195</f>
        <v>0.0025999999999999999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233</v>
      </c>
      <c r="AT195" s="229" t="s">
        <v>229</v>
      </c>
      <c r="AU195" s="229" t="s">
        <v>88</v>
      </c>
      <c r="AY195" s="17" t="s">
        <v>130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86</v>
      </c>
      <c r="BK195" s="230">
        <f>ROUND(I195*H195,2)</f>
        <v>0</v>
      </c>
      <c r="BL195" s="17" t="s">
        <v>137</v>
      </c>
      <c r="BM195" s="229" t="s">
        <v>281</v>
      </c>
    </row>
    <row r="196" s="13" customFormat="1">
      <c r="A196" s="13"/>
      <c r="B196" s="231"/>
      <c r="C196" s="232"/>
      <c r="D196" s="233" t="s">
        <v>139</v>
      </c>
      <c r="E196" s="234" t="s">
        <v>1</v>
      </c>
      <c r="F196" s="235" t="s">
        <v>282</v>
      </c>
      <c r="G196" s="232"/>
      <c r="H196" s="236">
        <v>2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139</v>
      </c>
      <c r="AU196" s="242" t="s">
        <v>88</v>
      </c>
      <c r="AV196" s="13" t="s">
        <v>88</v>
      </c>
      <c r="AW196" s="13" t="s">
        <v>34</v>
      </c>
      <c r="AX196" s="13" t="s">
        <v>86</v>
      </c>
      <c r="AY196" s="242" t="s">
        <v>130</v>
      </c>
    </row>
    <row r="197" s="2" customFormat="1" ht="24.15" customHeight="1">
      <c r="A197" s="38"/>
      <c r="B197" s="39"/>
      <c r="C197" s="218" t="s">
        <v>283</v>
      </c>
      <c r="D197" s="218" t="s">
        <v>132</v>
      </c>
      <c r="E197" s="219" t="s">
        <v>284</v>
      </c>
      <c r="F197" s="220" t="s">
        <v>285</v>
      </c>
      <c r="G197" s="221" t="s">
        <v>260</v>
      </c>
      <c r="H197" s="222">
        <v>11</v>
      </c>
      <c r="I197" s="223"/>
      <c r="J197" s="224">
        <f>ROUND(I197*H197,2)</f>
        <v>0</v>
      </c>
      <c r="K197" s="220" t="s">
        <v>136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0.11241</v>
      </c>
      <c r="R197" s="227">
        <f>Q197*H197</f>
        <v>1.23651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137</v>
      </c>
      <c r="AT197" s="229" t="s">
        <v>132</v>
      </c>
      <c r="AU197" s="229" t="s">
        <v>88</v>
      </c>
      <c r="AY197" s="17" t="s">
        <v>130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86</v>
      </c>
      <c r="BK197" s="230">
        <f>ROUND(I197*H197,2)</f>
        <v>0</v>
      </c>
      <c r="BL197" s="17" t="s">
        <v>137</v>
      </c>
      <c r="BM197" s="229" t="s">
        <v>286</v>
      </c>
    </row>
    <row r="198" s="13" customFormat="1">
      <c r="A198" s="13"/>
      <c r="B198" s="231"/>
      <c r="C198" s="232"/>
      <c r="D198" s="233" t="s">
        <v>139</v>
      </c>
      <c r="E198" s="234" t="s">
        <v>1</v>
      </c>
      <c r="F198" s="235" t="s">
        <v>287</v>
      </c>
      <c r="G198" s="232"/>
      <c r="H198" s="236">
        <v>11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139</v>
      </c>
      <c r="AU198" s="242" t="s">
        <v>88</v>
      </c>
      <c r="AV198" s="13" t="s">
        <v>88</v>
      </c>
      <c r="AW198" s="13" t="s">
        <v>34</v>
      </c>
      <c r="AX198" s="13" t="s">
        <v>86</v>
      </c>
      <c r="AY198" s="242" t="s">
        <v>130</v>
      </c>
    </row>
    <row r="199" s="2" customFormat="1" ht="21.75" customHeight="1">
      <c r="A199" s="38"/>
      <c r="B199" s="39"/>
      <c r="C199" s="254" t="s">
        <v>288</v>
      </c>
      <c r="D199" s="254" t="s">
        <v>229</v>
      </c>
      <c r="E199" s="255" t="s">
        <v>289</v>
      </c>
      <c r="F199" s="256" t="s">
        <v>290</v>
      </c>
      <c r="G199" s="257" t="s">
        <v>260</v>
      </c>
      <c r="H199" s="258">
        <v>11</v>
      </c>
      <c r="I199" s="259"/>
      <c r="J199" s="260">
        <f>ROUND(I199*H199,2)</f>
        <v>0</v>
      </c>
      <c r="K199" s="256" t="s">
        <v>136</v>
      </c>
      <c r="L199" s="261"/>
      <c r="M199" s="262" t="s">
        <v>1</v>
      </c>
      <c r="N199" s="263" t="s">
        <v>43</v>
      </c>
      <c r="O199" s="91"/>
      <c r="P199" s="227">
        <f>O199*H199</f>
        <v>0</v>
      </c>
      <c r="Q199" s="227">
        <v>0.0061000000000000004</v>
      </c>
      <c r="R199" s="227">
        <f>Q199*H199</f>
        <v>0.067100000000000007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233</v>
      </c>
      <c r="AT199" s="229" t="s">
        <v>229</v>
      </c>
      <c r="AU199" s="229" t="s">
        <v>88</v>
      </c>
      <c r="AY199" s="17" t="s">
        <v>130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137</v>
      </c>
      <c r="BM199" s="229" t="s">
        <v>291</v>
      </c>
    </row>
    <row r="200" s="2" customFormat="1" ht="24.15" customHeight="1">
      <c r="A200" s="38"/>
      <c r="B200" s="39"/>
      <c r="C200" s="218" t="s">
        <v>292</v>
      </c>
      <c r="D200" s="218" t="s">
        <v>132</v>
      </c>
      <c r="E200" s="219" t="s">
        <v>293</v>
      </c>
      <c r="F200" s="220" t="s">
        <v>294</v>
      </c>
      <c r="G200" s="221" t="s">
        <v>135</v>
      </c>
      <c r="H200" s="222">
        <v>626</v>
      </c>
      <c r="I200" s="223"/>
      <c r="J200" s="224">
        <f>ROUND(I200*H200,2)</f>
        <v>0</v>
      </c>
      <c r="K200" s="220" t="s">
        <v>136</v>
      </c>
      <c r="L200" s="44"/>
      <c r="M200" s="225" t="s">
        <v>1</v>
      </c>
      <c r="N200" s="226" t="s">
        <v>43</v>
      </c>
      <c r="O200" s="91"/>
      <c r="P200" s="227">
        <f>O200*H200</f>
        <v>0</v>
      </c>
      <c r="Q200" s="227">
        <v>0.00046999999999999999</v>
      </c>
      <c r="R200" s="227">
        <f>Q200*H200</f>
        <v>0.29421999999999998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137</v>
      </c>
      <c r="AT200" s="229" t="s">
        <v>132</v>
      </c>
      <c r="AU200" s="229" t="s">
        <v>88</v>
      </c>
      <c r="AY200" s="17" t="s">
        <v>130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137</v>
      </c>
      <c r="BM200" s="229" t="s">
        <v>295</v>
      </c>
    </row>
    <row r="201" s="13" customFormat="1">
      <c r="A201" s="13"/>
      <c r="B201" s="231"/>
      <c r="C201" s="232"/>
      <c r="D201" s="233" t="s">
        <v>139</v>
      </c>
      <c r="E201" s="234" t="s">
        <v>1</v>
      </c>
      <c r="F201" s="235" t="s">
        <v>296</v>
      </c>
      <c r="G201" s="232"/>
      <c r="H201" s="236">
        <v>626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139</v>
      </c>
      <c r="AU201" s="242" t="s">
        <v>88</v>
      </c>
      <c r="AV201" s="13" t="s">
        <v>88</v>
      </c>
      <c r="AW201" s="13" t="s">
        <v>34</v>
      </c>
      <c r="AX201" s="13" t="s">
        <v>86</v>
      </c>
      <c r="AY201" s="242" t="s">
        <v>130</v>
      </c>
    </row>
    <row r="202" s="2" customFormat="1" ht="24.15" customHeight="1">
      <c r="A202" s="38"/>
      <c r="B202" s="39"/>
      <c r="C202" s="254" t="s">
        <v>297</v>
      </c>
      <c r="D202" s="254" t="s">
        <v>229</v>
      </c>
      <c r="E202" s="255" t="s">
        <v>298</v>
      </c>
      <c r="F202" s="256" t="s">
        <v>299</v>
      </c>
      <c r="G202" s="257" t="s">
        <v>135</v>
      </c>
      <c r="H202" s="258">
        <v>688.60000000000002</v>
      </c>
      <c r="I202" s="259"/>
      <c r="J202" s="260">
        <f>ROUND(I202*H202,2)</f>
        <v>0</v>
      </c>
      <c r="K202" s="256" t="s">
        <v>136</v>
      </c>
      <c r="L202" s="261"/>
      <c r="M202" s="262" t="s">
        <v>1</v>
      </c>
      <c r="N202" s="263" t="s">
        <v>43</v>
      </c>
      <c r="O202" s="91"/>
      <c r="P202" s="227">
        <f>O202*H202</f>
        <v>0</v>
      </c>
      <c r="Q202" s="227">
        <v>0.00029999999999999997</v>
      </c>
      <c r="R202" s="227">
        <f>Q202*H202</f>
        <v>0.20657999999999999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233</v>
      </c>
      <c r="AT202" s="229" t="s">
        <v>229</v>
      </c>
      <c r="AU202" s="229" t="s">
        <v>88</v>
      </c>
      <c r="AY202" s="17" t="s">
        <v>130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86</v>
      </c>
      <c r="BK202" s="230">
        <f>ROUND(I202*H202,2)</f>
        <v>0</v>
      </c>
      <c r="BL202" s="17" t="s">
        <v>137</v>
      </c>
      <c r="BM202" s="229" t="s">
        <v>300</v>
      </c>
    </row>
    <row r="203" s="13" customFormat="1">
      <c r="A203" s="13"/>
      <c r="B203" s="231"/>
      <c r="C203" s="232"/>
      <c r="D203" s="233" t="s">
        <v>139</v>
      </c>
      <c r="E203" s="234" t="s">
        <v>1</v>
      </c>
      <c r="F203" s="235" t="s">
        <v>296</v>
      </c>
      <c r="G203" s="232"/>
      <c r="H203" s="236">
        <v>626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139</v>
      </c>
      <c r="AU203" s="242" t="s">
        <v>88</v>
      </c>
      <c r="AV203" s="13" t="s">
        <v>88</v>
      </c>
      <c r="AW203" s="13" t="s">
        <v>34</v>
      </c>
      <c r="AX203" s="13" t="s">
        <v>86</v>
      </c>
      <c r="AY203" s="242" t="s">
        <v>130</v>
      </c>
    </row>
    <row r="204" s="13" customFormat="1">
      <c r="A204" s="13"/>
      <c r="B204" s="231"/>
      <c r="C204" s="232"/>
      <c r="D204" s="233" t="s">
        <v>139</v>
      </c>
      <c r="E204" s="232"/>
      <c r="F204" s="235" t="s">
        <v>301</v>
      </c>
      <c r="G204" s="232"/>
      <c r="H204" s="236">
        <v>688.60000000000002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139</v>
      </c>
      <c r="AU204" s="242" t="s">
        <v>88</v>
      </c>
      <c r="AV204" s="13" t="s">
        <v>88</v>
      </c>
      <c r="AW204" s="13" t="s">
        <v>4</v>
      </c>
      <c r="AX204" s="13" t="s">
        <v>86</v>
      </c>
      <c r="AY204" s="242" t="s">
        <v>130</v>
      </c>
    </row>
    <row r="205" s="2" customFormat="1" ht="24.15" customHeight="1">
      <c r="A205" s="38"/>
      <c r="B205" s="39"/>
      <c r="C205" s="218" t="s">
        <v>302</v>
      </c>
      <c r="D205" s="218" t="s">
        <v>132</v>
      </c>
      <c r="E205" s="219" t="s">
        <v>303</v>
      </c>
      <c r="F205" s="220" t="s">
        <v>304</v>
      </c>
      <c r="G205" s="221" t="s">
        <v>260</v>
      </c>
      <c r="H205" s="222">
        <v>1</v>
      </c>
      <c r="I205" s="223"/>
      <c r="J205" s="224">
        <f>ROUND(I205*H205,2)</f>
        <v>0</v>
      </c>
      <c r="K205" s="220" t="s">
        <v>136</v>
      </c>
      <c r="L205" s="44"/>
      <c r="M205" s="225" t="s">
        <v>1</v>
      </c>
      <c r="N205" s="226" t="s">
        <v>43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0.082000000000000003</v>
      </c>
      <c r="T205" s="228">
        <f>S205*H205</f>
        <v>0.082000000000000003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137</v>
      </c>
      <c r="AT205" s="229" t="s">
        <v>132</v>
      </c>
      <c r="AU205" s="229" t="s">
        <v>88</v>
      </c>
      <c r="AY205" s="17" t="s">
        <v>130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86</v>
      </c>
      <c r="BK205" s="230">
        <f>ROUND(I205*H205,2)</f>
        <v>0</v>
      </c>
      <c r="BL205" s="17" t="s">
        <v>137</v>
      </c>
      <c r="BM205" s="229" t="s">
        <v>305</v>
      </c>
    </row>
    <row r="206" s="13" customFormat="1">
      <c r="A206" s="13"/>
      <c r="B206" s="231"/>
      <c r="C206" s="232"/>
      <c r="D206" s="233" t="s">
        <v>139</v>
      </c>
      <c r="E206" s="234" t="s">
        <v>1</v>
      </c>
      <c r="F206" s="235" t="s">
        <v>306</v>
      </c>
      <c r="G206" s="232"/>
      <c r="H206" s="236">
        <v>1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139</v>
      </c>
      <c r="AU206" s="242" t="s">
        <v>88</v>
      </c>
      <c r="AV206" s="13" t="s">
        <v>88</v>
      </c>
      <c r="AW206" s="13" t="s">
        <v>34</v>
      </c>
      <c r="AX206" s="13" t="s">
        <v>86</v>
      </c>
      <c r="AY206" s="242" t="s">
        <v>130</v>
      </c>
    </row>
    <row r="207" s="2" customFormat="1" ht="24.15" customHeight="1">
      <c r="A207" s="38"/>
      <c r="B207" s="39"/>
      <c r="C207" s="218" t="s">
        <v>307</v>
      </c>
      <c r="D207" s="218" t="s">
        <v>132</v>
      </c>
      <c r="E207" s="219" t="s">
        <v>308</v>
      </c>
      <c r="F207" s="220" t="s">
        <v>309</v>
      </c>
      <c r="G207" s="221" t="s">
        <v>260</v>
      </c>
      <c r="H207" s="222">
        <v>1</v>
      </c>
      <c r="I207" s="223"/>
      <c r="J207" s="224">
        <f>ROUND(I207*H207,2)</f>
        <v>0</v>
      </c>
      <c r="K207" s="220" t="s">
        <v>136</v>
      </c>
      <c r="L207" s="44"/>
      <c r="M207" s="225" t="s">
        <v>1</v>
      </c>
      <c r="N207" s="226" t="s">
        <v>43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137</v>
      </c>
      <c r="AT207" s="229" t="s">
        <v>132</v>
      </c>
      <c r="AU207" s="229" t="s">
        <v>88</v>
      </c>
      <c r="AY207" s="17" t="s">
        <v>130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86</v>
      </c>
      <c r="BK207" s="230">
        <f>ROUND(I207*H207,2)</f>
        <v>0</v>
      </c>
      <c r="BL207" s="17" t="s">
        <v>137</v>
      </c>
      <c r="BM207" s="229" t="s">
        <v>310</v>
      </c>
    </row>
    <row r="208" s="13" customFormat="1">
      <c r="A208" s="13"/>
      <c r="B208" s="231"/>
      <c r="C208" s="232"/>
      <c r="D208" s="233" t="s">
        <v>139</v>
      </c>
      <c r="E208" s="234" t="s">
        <v>1</v>
      </c>
      <c r="F208" s="235" t="s">
        <v>311</v>
      </c>
      <c r="G208" s="232"/>
      <c r="H208" s="236">
        <v>1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139</v>
      </c>
      <c r="AU208" s="242" t="s">
        <v>88</v>
      </c>
      <c r="AV208" s="13" t="s">
        <v>88</v>
      </c>
      <c r="AW208" s="13" t="s">
        <v>34</v>
      </c>
      <c r="AX208" s="13" t="s">
        <v>86</v>
      </c>
      <c r="AY208" s="242" t="s">
        <v>130</v>
      </c>
    </row>
    <row r="209" s="2" customFormat="1" ht="16.5" customHeight="1">
      <c r="A209" s="38"/>
      <c r="B209" s="39"/>
      <c r="C209" s="254" t="s">
        <v>312</v>
      </c>
      <c r="D209" s="254" t="s">
        <v>229</v>
      </c>
      <c r="E209" s="255" t="s">
        <v>313</v>
      </c>
      <c r="F209" s="256" t="s">
        <v>314</v>
      </c>
      <c r="G209" s="257" t="s">
        <v>260</v>
      </c>
      <c r="H209" s="258">
        <v>1</v>
      </c>
      <c r="I209" s="259"/>
      <c r="J209" s="260">
        <f>ROUND(I209*H209,2)</f>
        <v>0</v>
      </c>
      <c r="K209" s="256" t="s">
        <v>136</v>
      </c>
      <c r="L209" s="261"/>
      <c r="M209" s="262" t="s">
        <v>1</v>
      </c>
      <c r="N209" s="263" t="s">
        <v>43</v>
      </c>
      <c r="O209" s="91"/>
      <c r="P209" s="227">
        <f>O209*H209</f>
        <v>0</v>
      </c>
      <c r="Q209" s="227">
        <v>0.0054000000000000003</v>
      </c>
      <c r="R209" s="227">
        <f>Q209*H209</f>
        <v>0.0054000000000000003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233</v>
      </c>
      <c r="AT209" s="229" t="s">
        <v>229</v>
      </c>
      <c r="AU209" s="229" t="s">
        <v>88</v>
      </c>
      <c r="AY209" s="17" t="s">
        <v>130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86</v>
      </c>
      <c r="BK209" s="230">
        <f>ROUND(I209*H209,2)</f>
        <v>0</v>
      </c>
      <c r="BL209" s="17" t="s">
        <v>137</v>
      </c>
      <c r="BM209" s="229" t="s">
        <v>315</v>
      </c>
    </row>
    <row r="210" s="13" customFormat="1">
      <c r="A210" s="13"/>
      <c r="B210" s="231"/>
      <c r="C210" s="232"/>
      <c r="D210" s="233" t="s">
        <v>139</v>
      </c>
      <c r="E210" s="234" t="s">
        <v>1</v>
      </c>
      <c r="F210" s="235" t="s">
        <v>86</v>
      </c>
      <c r="G210" s="232"/>
      <c r="H210" s="236">
        <v>1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139</v>
      </c>
      <c r="AU210" s="242" t="s">
        <v>88</v>
      </c>
      <c r="AV210" s="13" t="s">
        <v>88</v>
      </c>
      <c r="AW210" s="13" t="s">
        <v>34</v>
      </c>
      <c r="AX210" s="13" t="s">
        <v>86</v>
      </c>
      <c r="AY210" s="242" t="s">
        <v>130</v>
      </c>
    </row>
    <row r="211" s="12" customFormat="1" ht="22.8" customHeight="1">
      <c r="A211" s="12"/>
      <c r="B211" s="202"/>
      <c r="C211" s="203"/>
      <c r="D211" s="204" t="s">
        <v>77</v>
      </c>
      <c r="E211" s="216" t="s">
        <v>316</v>
      </c>
      <c r="F211" s="216" t="s">
        <v>317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SUM(P212:P217)</f>
        <v>0</v>
      </c>
      <c r="Q211" s="210"/>
      <c r="R211" s="211">
        <f>SUM(R212:R217)</f>
        <v>0</v>
      </c>
      <c r="S211" s="210"/>
      <c r="T211" s="212">
        <f>SUM(T212:T217)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86</v>
      </c>
      <c r="AT211" s="214" t="s">
        <v>77</v>
      </c>
      <c r="AU211" s="214" t="s">
        <v>86</v>
      </c>
      <c r="AY211" s="213" t="s">
        <v>130</v>
      </c>
      <c r="BK211" s="215">
        <f>SUM(BK212:BK217)</f>
        <v>0</v>
      </c>
    </row>
    <row r="212" s="2" customFormat="1" ht="21.75" customHeight="1">
      <c r="A212" s="38"/>
      <c r="B212" s="39"/>
      <c r="C212" s="218" t="s">
        <v>318</v>
      </c>
      <c r="D212" s="218" t="s">
        <v>132</v>
      </c>
      <c r="E212" s="219" t="s">
        <v>319</v>
      </c>
      <c r="F212" s="220" t="s">
        <v>320</v>
      </c>
      <c r="G212" s="221" t="s">
        <v>232</v>
      </c>
      <c r="H212" s="222">
        <v>1070</v>
      </c>
      <c r="I212" s="223"/>
      <c r="J212" s="224">
        <f>ROUND(I212*H212,2)</f>
        <v>0</v>
      </c>
      <c r="K212" s="220" t="s">
        <v>136</v>
      </c>
      <c r="L212" s="44"/>
      <c r="M212" s="225" t="s">
        <v>1</v>
      </c>
      <c r="N212" s="226" t="s">
        <v>43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137</v>
      </c>
      <c r="AT212" s="229" t="s">
        <v>132</v>
      </c>
      <c r="AU212" s="229" t="s">
        <v>88</v>
      </c>
      <c r="AY212" s="17" t="s">
        <v>130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86</v>
      </c>
      <c r="BK212" s="230">
        <f>ROUND(I212*H212,2)</f>
        <v>0</v>
      </c>
      <c r="BL212" s="17" t="s">
        <v>137</v>
      </c>
      <c r="BM212" s="229" t="s">
        <v>321</v>
      </c>
    </row>
    <row r="213" s="13" customFormat="1">
      <c r="A213" s="13"/>
      <c r="B213" s="231"/>
      <c r="C213" s="232"/>
      <c r="D213" s="233" t="s">
        <v>139</v>
      </c>
      <c r="E213" s="234" t="s">
        <v>1</v>
      </c>
      <c r="F213" s="235" t="s">
        <v>322</v>
      </c>
      <c r="G213" s="232"/>
      <c r="H213" s="236">
        <v>1070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139</v>
      </c>
      <c r="AU213" s="242" t="s">
        <v>88</v>
      </c>
      <c r="AV213" s="13" t="s">
        <v>88</v>
      </c>
      <c r="AW213" s="13" t="s">
        <v>34</v>
      </c>
      <c r="AX213" s="13" t="s">
        <v>86</v>
      </c>
      <c r="AY213" s="242" t="s">
        <v>130</v>
      </c>
    </row>
    <row r="214" s="2" customFormat="1" ht="24.15" customHeight="1">
      <c r="A214" s="38"/>
      <c r="B214" s="39"/>
      <c r="C214" s="218" t="s">
        <v>323</v>
      </c>
      <c r="D214" s="218" t="s">
        <v>132</v>
      </c>
      <c r="E214" s="219" t="s">
        <v>324</v>
      </c>
      <c r="F214" s="220" t="s">
        <v>325</v>
      </c>
      <c r="G214" s="221" t="s">
        <v>232</v>
      </c>
      <c r="H214" s="222">
        <v>4815</v>
      </c>
      <c r="I214" s="223"/>
      <c r="J214" s="224">
        <f>ROUND(I214*H214,2)</f>
        <v>0</v>
      </c>
      <c r="K214" s="220" t="s">
        <v>136</v>
      </c>
      <c r="L214" s="44"/>
      <c r="M214" s="225" t="s">
        <v>1</v>
      </c>
      <c r="N214" s="226" t="s">
        <v>43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137</v>
      </c>
      <c r="AT214" s="229" t="s">
        <v>132</v>
      </c>
      <c r="AU214" s="229" t="s">
        <v>88</v>
      </c>
      <c r="AY214" s="17" t="s">
        <v>130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86</v>
      </c>
      <c r="BK214" s="230">
        <f>ROUND(I214*H214,2)</f>
        <v>0</v>
      </c>
      <c r="BL214" s="17" t="s">
        <v>137</v>
      </c>
      <c r="BM214" s="229" t="s">
        <v>326</v>
      </c>
    </row>
    <row r="215" s="13" customFormat="1">
      <c r="A215" s="13"/>
      <c r="B215" s="231"/>
      <c r="C215" s="232"/>
      <c r="D215" s="233" t="s">
        <v>139</v>
      </c>
      <c r="E215" s="234" t="s">
        <v>1</v>
      </c>
      <c r="F215" s="235" t="s">
        <v>327</v>
      </c>
      <c r="G215" s="232"/>
      <c r="H215" s="236">
        <v>4815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139</v>
      </c>
      <c r="AU215" s="242" t="s">
        <v>88</v>
      </c>
      <c r="AV215" s="13" t="s">
        <v>88</v>
      </c>
      <c r="AW215" s="13" t="s">
        <v>34</v>
      </c>
      <c r="AX215" s="13" t="s">
        <v>86</v>
      </c>
      <c r="AY215" s="242" t="s">
        <v>130</v>
      </c>
    </row>
    <row r="216" s="2" customFormat="1" ht="44.25" customHeight="1">
      <c r="A216" s="38"/>
      <c r="B216" s="39"/>
      <c r="C216" s="218" t="s">
        <v>328</v>
      </c>
      <c r="D216" s="218" t="s">
        <v>132</v>
      </c>
      <c r="E216" s="219" t="s">
        <v>329</v>
      </c>
      <c r="F216" s="220" t="s">
        <v>330</v>
      </c>
      <c r="G216" s="221" t="s">
        <v>232</v>
      </c>
      <c r="H216" s="222">
        <v>1070</v>
      </c>
      <c r="I216" s="223"/>
      <c r="J216" s="224">
        <f>ROUND(I216*H216,2)</f>
        <v>0</v>
      </c>
      <c r="K216" s="220" t="s">
        <v>136</v>
      </c>
      <c r="L216" s="44"/>
      <c r="M216" s="225" t="s">
        <v>1</v>
      </c>
      <c r="N216" s="226" t="s">
        <v>43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137</v>
      </c>
      <c r="AT216" s="229" t="s">
        <v>132</v>
      </c>
      <c r="AU216" s="229" t="s">
        <v>88</v>
      </c>
      <c r="AY216" s="17" t="s">
        <v>130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86</v>
      </c>
      <c r="BK216" s="230">
        <f>ROUND(I216*H216,2)</f>
        <v>0</v>
      </c>
      <c r="BL216" s="17" t="s">
        <v>137</v>
      </c>
      <c r="BM216" s="229" t="s">
        <v>331</v>
      </c>
    </row>
    <row r="217" s="13" customFormat="1">
      <c r="A217" s="13"/>
      <c r="B217" s="231"/>
      <c r="C217" s="232"/>
      <c r="D217" s="233" t="s">
        <v>139</v>
      </c>
      <c r="E217" s="234" t="s">
        <v>1</v>
      </c>
      <c r="F217" s="235" t="s">
        <v>322</v>
      </c>
      <c r="G217" s="232"/>
      <c r="H217" s="236">
        <v>1070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139</v>
      </c>
      <c r="AU217" s="242" t="s">
        <v>88</v>
      </c>
      <c r="AV217" s="13" t="s">
        <v>88</v>
      </c>
      <c r="AW217" s="13" t="s">
        <v>34</v>
      </c>
      <c r="AX217" s="13" t="s">
        <v>86</v>
      </c>
      <c r="AY217" s="242" t="s">
        <v>130</v>
      </c>
    </row>
    <row r="218" s="12" customFormat="1" ht="22.8" customHeight="1">
      <c r="A218" s="12"/>
      <c r="B218" s="202"/>
      <c r="C218" s="203"/>
      <c r="D218" s="204" t="s">
        <v>77</v>
      </c>
      <c r="E218" s="216" t="s">
        <v>332</v>
      </c>
      <c r="F218" s="216" t="s">
        <v>333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P219</f>
        <v>0</v>
      </c>
      <c r="Q218" s="210"/>
      <c r="R218" s="211">
        <f>R219</f>
        <v>0</v>
      </c>
      <c r="S218" s="210"/>
      <c r="T218" s="212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86</v>
      </c>
      <c r="AT218" s="214" t="s">
        <v>77</v>
      </c>
      <c r="AU218" s="214" t="s">
        <v>86</v>
      </c>
      <c r="AY218" s="213" t="s">
        <v>130</v>
      </c>
      <c r="BK218" s="215">
        <f>BK219</f>
        <v>0</v>
      </c>
    </row>
    <row r="219" s="2" customFormat="1" ht="33" customHeight="1">
      <c r="A219" s="38"/>
      <c r="B219" s="39"/>
      <c r="C219" s="218" t="s">
        <v>7</v>
      </c>
      <c r="D219" s="218" t="s">
        <v>132</v>
      </c>
      <c r="E219" s="219" t="s">
        <v>334</v>
      </c>
      <c r="F219" s="220" t="s">
        <v>335</v>
      </c>
      <c r="G219" s="221" t="s">
        <v>232</v>
      </c>
      <c r="H219" s="222">
        <v>1062.5329999999999</v>
      </c>
      <c r="I219" s="223"/>
      <c r="J219" s="224">
        <f>ROUND(I219*H219,2)</f>
        <v>0</v>
      </c>
      <c r="K219" s="220" t="s">
        <v>136</v>
      </c>
      <c r="L219" s="44"/>
      <c r="M219" s="264" t="s">
        <v>1</v>
      </c>
      <c r="N219" s="265" t="s">
        <v>43</v>
      </c>
      <c r="O219" s="266"/>
      <c r="P219" s="267">
        <f>O219*H219</f>
        <v>0</v>
      </c>
      <c r="Q219" s="267">
        <v>0</v>
      </c>
      <c r="R219" s="267">
        <f>Q219*H219</f>
        <v>0</v>
      </c>
      <c r="S219" s="267">
        <v>0</v>
      </c>
      <c r="T219" s="26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137</v>
      </c>
      <c r="AT219" s="229" t="s">
        <v>132</v>
      </c>
      <c r="AU219" s="229" t="s">
        <v>88</v>
      </c>
      <c r="AY219" s="17" t="s">
        <v>130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86</v>
      </c>
      <c r="BK219" s="230">
        <f>ROUND(I219*H219,2)</f>
        <v>0</v>
      </c>
      <c r="BL219" s="17" t="s">
        <v>137</v>
      </c>
      <c r="BM219" s="229" t="s">
        <v>336</v>
      </c>
    </row>
    <row r="220" s="2" customFormat="1" ht="6.96" customHeight="1">
      <c r="A220" s="38"/>
      <c r="B220" s="66"/>
      <c r="C220" s="67"/>
      <c r="D220" s="67"/>
      <c r="E220" s="67"/>
      <c r="F220" s="67"/>
      <c r="G220" s="67"/>
      <c r="H220" s="67"/>
      <c r="I220" s="67"/>
      <c r="J220" s="67"/>
      <c r="K220" s="67"/>
      <c r="L220" s="44"/>
      <c r="M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</sheetData>
  <sheetProtection sheet="1" autoFilter="0" formatColumns="0" formatRows="0" objects="1" scenarios="1" spinCount="100000" saltValue="RyOnh0YhFfrLoCTnAu2r+a27OUN0C2Kt6ZW6+qeYsa+ZuTClOhddCRzFCORr5eEb1zQjbostW/0bUgj8cq3uGQ==" hashValue="PWdyszOhSsf4I7TSr16S6iHMFotQMuPYaF6o7/lIK5aiNzS4heVXDYTF2uVyHxeiNHHWvmlLPhQyRVwv39oDng==" algorithmName="SHA-512" password="CC35"/>
  <autoFilter ref="C121:K21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Zpevnění stávajících komunikací v lokalitě U Vodárny, Kolín - 1.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337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ROUND((SUM(BE122:BE201)),  2)</f>
        <v>0</v>
      </c>
      <c r="G33" s="38"/>
      <c r="H33" s="38"/>
      <c r="I33" s="155">
        <v>0.20999999999999999</v>
      </c>
      <c r="J33" s="154">
        <f>ROUND(((SUM(BE122:BE201))*I33),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ROUND((SUM(BF122:BF201)),  2)</f>
        <v>0</v>
      </c>
      <c r="G34" s="38"/>
      <c r="H34" s="38"/>
      <c r="I34" s="155">
        <v>0.12</v>
      </c>
      <c r="J34" s="154">
        <f>ROUND(((SUM(BF122:BF201))*I34),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ROUND((SUM(BG122:BG201)),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ROUND((SUM(BH122:BH201)),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ROUND((SUM(BI122:BI201)),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Zpevnění stávajících komunikací v lokalitě U Vodárny, Kolín - 1.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Větev V2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Kolín</v>
      </c>
      <c r="G89" s="40"/>
      <c r="H89" s="40"/>
      <c r="I89" s="32" t="s">
        <v>22</v>
      </c>
      <c r="J89" s="79" t="str">
        <f>IF(J12="","",J12)</f>
        <v>25. 10. 2024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Kolín</v>
      </c>
      <c r="G91" s="40"/>
      <c r="H91" s="40"/>
      <c r="I91" s="32" t="s">
        <v>31</v>
      </c>
      <c r="J91" s="36" t="str">
        <f>E21</f>
        <v>TIMAO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J167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112</v>
      </c>
      <c r="E100" s="188"/>
      <c r="F100" s="188"/>
      <c r="G100" s="188"/>
      <c r="H100" s="188"/>
      <c r="I100" s="188"/>
      <c r="J100" s="189">
        <f>J174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113</v>
      </c>
      <c r="E101" s="188"/>
      <c r="F101" s="188"/>
      <c r="G101" s="188"/>
      <c r="H101" s="188"/>
      <c r="I101" s="188"/>
      <c r="J101" s="189">
        <f>J193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114</v>
      </c>
      <c r="E102" s="188"/>
      <c r="F102" s="188"/>
      <c r="G102" s="188"/>
      <c r="H102" s="188"/>
      <c r="I102" s="188"/>
      <c r="J102" s="189">
        <f>J200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Zpevnění stávajících komunikací v lokalitě U Vodárny, Kolín - 1. etapa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02 - Větev V2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Kolín</v>
      </c>
      <c r="G116" s="40"/>
      <c r="H116" s="40"/>
      <c r="I116" s="32" t="s">
        <v>22</v>
      </c>
      <c r="J116" s="79" t="str">
        <f>IF(J12="","",J12)</f>
        <v>25. 10. 2024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Město Kolín</v>
      </c>
      <c r="G118" s="40"/>
      <c r="H118" s="40"/>
      <c r="I118" s="32" t="s">
        <v>31</v>
      </c>
      <c r="J118" s="36" t="str">
        <f>E21</f>
        <v>TIMAO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116</v>
      </c>
      <c r="D121" s="194" t="s">
        <v>63</v>
      </c>
      <c r="E121" s="194" t="s">
        <v>59</v>
      </c>
      <c r="F121" s="194" t="s">
        <v>60</v>
      </c>
      <c r="G121" s="194" t="s">
        <v>117</v>
      </c>
      <c r="H121" s="194" t="s">
        <v>118</v>
      </c>
      <c r="I121" s="194" t="s">
        <v>119</v>
      </c>
      <c r="J121" s="194" t="s">
        <v>106</v>
      </c>
      <c r="K121" s="195" t="s">
        <v>120</v>
      </c>
      <c r="L121" s="196"/>
      <c r="M121" s="100" t="s">
        <v>1</v>
      </c>
      <c r="N121" s="101" t="s">
        <v>42</v>
      </c>
      <c r="O121" s="101" t="s">
        <v>121</v>
      </c>
      <c r="P121" s="101" t="s">
        <v>122</v>
      </c>
      <c r="Q121" s="101" t="s">
        <v>123</v>
      </c>
      <c r="R121" s="101" t="s">
        <v>124</v>
      </c>
      <c r="S121" s="101" t="s">
        <v>125</v>
      </c>
      <c r="T121" s="102" t="s">
        <v>126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127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405.64055000000002</v>
      </c>
      <c r="S122" s="104"/>
      <c r="T122" s="200">
        <f>T123</f>
        <v>105.482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108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77</v>
      </c>
      <c r="E123" s="205" t="s">
        <v>128</v>
      </c>
      <c r="F123" s="205" t="s">
        <v>129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P124+P167+P174+P193+P200</f>
        <v>0</v>
      </c>
      <c r="Q123" s="210"/>
      <c r="R123" s="211">
        <f>R124+R167+R174+R193+R200</f>
        <v>405.64055000000002</v>
      </c>
      <c r="S123" s="210"/>
      <c r="T123" s="212">
        <f>T124+T167+T174+T193+T200</f>
        <v>105.482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86</v>
      </c>
      <c r="AT123" s="214" t="s">
        <v>77</v>
      </c>
      <c r="AU123" s="214" t="s">
        <v>78</v>
      </c>
      <c r="AY123" s="213" t="s">
        <v>130</v>
      </c>
      <c r="BK123" s="215">
        <f>BK124+BK167+BK174+BK193+BK200</f>
        <v>0</v>
      </c>
    </row>
    <row r="124" s="12" customFormat="1" ht="22.8" customHeight="1">
      <c r="A124" s="12"/>
      <c r="B124" s="202"/>
      <c r="C124" s="203"/>
      <c r="D124" s="204" t="s">
        <v>77</v>
      </c>
      <c r="E124" s="216" t="s">
        <v>86</v>
      </c>
      <c r="F124" s="216" t="s">
        <v>131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SUM(P125:P166)</f>
        <v>0</v>
      </c>
      <c r="Q124" s="210"/>
      <c r="R124" s="211">
        <f>SUM(R125:R166)</f>
        <v>0.27800000000000002</v>
      </c>
      <c r="S124" s="210"/>
      <c r="T124" s="212">
        <f>SUM(T125:T166)</f>
        <v>105.40000000000001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86</v>
      </c>
      <c r="AT124" s="214" t="s">
        <v>77</v>
      </c>
      <c r="AU124" s="214" t="s">
        <v>86</v>
      </c>
      <c r="AY124" s="213" t="s">
        <v>130</v>
      </c>
      <c r="BK124" s="215">
        <f>SUM(BK125:BK166)</f>
        <v>0</v>
      </c>
    </row>
    <row r="125" s="2" customFormat="1" ht="24.15" customHeight="1">
      <c r="A125" s="38"/>
      <c r="B125" s="39"/>
      <c r="C125" s="218" t="s">
        <v>302</v>
      </c>
      <c r="D125" s="218" t="s">
        <v>132</v>
      </c>
      <c r="E125" s="219" t="s">
        <v>338</v>
      </c>
      <c r="F125" s="220" t="s">
        <v>339</v>
      </c>
      <c r="G125" s="221" t="s">
        <v>135</v>
      </c>
      <c r="H125" s="222">
        <v>124</v>
      </c>
      <c r="I125" s="223"/>
      <c r="J125" s="224">
        <f>ROUND(I125*H125,2)</f>
        <v>0</v>
      </c>
      <c r="K125" s="220" t="s">
        <v>136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0.17000000000000001</v>
      </c>
      <c r="T125" s="228">
        <f>S125*H125</f>
        <v>21.080000000000002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137</v>
      </c>
      <c r="AT125" s="229" t="s">
        <v>132</v>
      </c>
      <c r="AU125" s="229" t="s">
        <v>88</v>
      </c>
      <c r="AY125" s="17" t="s">
        <v>130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137</v>
      </c>
      <c r="BM125" s="229" t="s">
        <v>340</v>
      </c>
    </row>
    <row r="126" s="13" customFormat="1">
      <c r="A126" s="13"/>
      <c r="B126" s="231"/>
      <c r="C126" s="232"/>
      <c r="D126" s="233" t="s">
        <v>139</v>
      </c>
      <c r="E126" s="234" t="s">
        <v>1</v>
      </c>
      <c r="F126" s="235" t="s">
        <v>341</v>
      </c>
      <c r="G126" s="232"/>
      <c r="H126" s="236">
        <v>124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139</v>
      </c>
      <c r="AU126" s="242" t="s">
        <v>88</v>
      </c>
      <c r="AV126" s="13" t="s">
        <v>88</v>
      </c>
      <c r="AW126" s="13" t="s">
        <v>34</v>
      </c>
      <c r="AX126" s="13" t="s">
        <v>86</v>
      </c>
      <c r="AY126" s="242" t="s">
        <v>130</v>
      </c>
    </row>
    <row r="127" s="2" customFormat="1" ht="16.5" customHeight="1">
      <c r="A127" s="38"/>
      <c r="B127" s="39"/>
      <c r="C127" s="218" t="s">
        <v>273</v>
      </c>
      <c r="D127" s="218" t="s">
        <v>132</v>
      </c>
      <c r="E127" s="219" t="s">
        <v>142</v>
      </c>
      <c r="F127" s="220" t="s">
        <v>143</v>
      </c>
      <c r="G127" s="221" t="s">
        <v>135</v>
      </c>
      <c r="H127" s="222">
        <v>41.399999999999999</v>
      </c>
      <c r="I127" s="223"/>
      <c r="J127" s="224">
        <f>ROUND(I127*H127,2)</f>
        <v>0</v>
      </c>
      <c r="K127" s="220" t="s">
        <v>136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137</v>
      </c>
      <c r="AT127" s="229" t="s">
        <v>132</v>
      </c>
      <c r="AU127" s="229" t="s">
        <v>88</v>
      </c>
      <c r="AY127" s="17" t="s">
        <v>130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137</v>
      </c>
      <c r="BM127" s="229" t="s">
        <v>342</v>
      </c>
    </row>
    <row r="128" s="13" customFormat="1">
      <c r="A128" s="13"/>
      <c r="B128" s="231"/>
      <c r="C128" s="232"/>
      <c r="D128" s="233" t="s">
        <v>139</v>
      </c>
      <c r="E128" s="234" t="s">
        <v>1</v>
      </c>
      <c r="F128" s="235" t="s">
        <v>343</v>
      </c>
      <c r="G128" s="232"/>
      <c r="H128" s="236">
        <v>41.399999999999999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139</v>
      </c>
      <c r="AU128" s="242" t="s">
        <v>88</v>
      </c>
      <c r="AV128" s="13" t="s">
        <v>88</v>
      </c>
      <c r="AW128" s="13" t="s">
        <v>34</v>
      </c>
      <c r="AX128" s="13" t="s">
        <v>86</v>
      </c>
      <c r="AY128" s="242" t="s">
        <v>130</v>
      </c>
    </row>
    <row r="129" s="2" customFormat="1" ht="24.15" customHeight="1">
      <c r="A129" s="38"/>
      <c r="B129" s="39"/>
      <c r="C129" s="218" t="s">
        <v>278</v>
      </c>
      <c r="D129" s="218" t="s">
        <v>132</v>
      </c>
      <c r="E129" s="219" t="s">
        <v>146</v>
      </c>
      <c r="F129" s="220" t="s">
        <v>147</v>
      </c>
      <c r="G129" s="221" t="s">
        <v>135</v>
      </c>
      <c r="H129" s="222">
        <v>165.59999999999999</v>
      </c>
      <c r="I129" s="223"/>
      <c r="J129" s="224">
        <f>ROUND(I129*H129,2)</f>
        <v>0</v>
      </c>
      <c r="K129" s="220" t="s">
        <v>136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137</v>
      </c>
      <c r="AT129" s="229" t="s">
        <v>132</v>
      </c>
      <c r="AU129" s="229" t="s">
        <v>88</v>
      </c>
      <c r="AY129" s="17" t="s">
        <v>130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137</v>
      </c>
      <c r="BM129" s="229" t="s">
        <v>344</v>
      </c>
    </row>
    <row r="130" s="13" customFormat="1">
      <c r="A130" s="13"/>
      <c r="B130" s="231"/>
      <c r="C130" s="232"/>
      <c r="D130" s="233" t="s">
        <v>139</v>
      </c>
      <c r="E130" s="234" t="s">
        <v>1</v>
      </c>
      <c r="F130" s="235" t="s">
        <v>345</v>
      </c>
      <c r="G130" s="232"/>
      <c r="H130" s="236">
        <v>165.59999999999999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139</v>
      </c>
      <c r="AU130" s="242" t="s">
        <v>88</v>
      </c>
      <c r="AV130" s="13" t="s">
        <v>88</v>
      </c>
      <c r="AW130" s="13" t="s">
        <v>34</v>
      </c>
      <c r="AX130" s="13" t="s">
        <v>86</v>
      </c>
      <c r="AY130" s="242" t="s">
        <v>130</v>
      </c>
    </row>
    <row r="131" s="2" customFormat="1" ht="24.15" customHeight="1">
      <c r="A131" s="38"/>
      <c r="B131" s="39"/>
      <c r="C131" s="218" t="s">
        <v>346</v>
      </c>
      <c r="D131" s="218" t="s">
        <v>132</v>
      </c>
      <c r="E131" s="219" t="s">
        <v>347</v>
      </c>
      <c r="F131" s="220" t="s">
        <v>348</v>
      </c>
      <c r="G131" s="221" t="s">
        <v>135</v>
      </c>
      <c r="H131" s="222">
        <v>496</v>
      </c>
      <c r="I131" s="223"/>
      <c r="J131" s="224">
        <f>ROUND(I131*H131,2)</f>
        <v>0</v>
      </c>
      <c r="K131" s="220" t="s">
        <v>136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0.17000000000000001</v>
      </c>
      <c r="T131" s="228">
        <f>S131*H131</f>
        <v>84.320000000000007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137</v>
      </c>
      <c r="AT131" s="229" t="s">
        <v>132</v>
      </c>
      <c r="AU131" s="229" t="s">
        <v>88</v>
      </c>
      <c r="AY131" s="17" t="s">
        <v>130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137</v>
      </c>
      <c r="BM131" s="229" t="s">
        <v>349</v>
      </c>
    </row>
    <row r="132" s="13" customFormat="1">
      <c r="A132" s="13"/>
      <c r="B132" s="231"/>
      <c r="C132" s="232"/>
      <c r="D132" s="233" t="s">
        <v>139</v>
      </c>
      <c r="E132" s="234" t="s">
        <v>1</v>
      </c>
      <c r="F132" s="235" t="s">
        <v>350</v>
      </c>
      <c r="G132" s="232"/>
      <c r="H132" s="236">
        <v>496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139</v>
      </c>
      <c r="AU132" s="242" t="s">
        <v>88</v>
      </c>
      <c r="AV132" s="13" t="s">
        <v>88</v>
      </c>
      <c r="AW132" s="13" t="s">
        <v>34</v>
      </c>
      <c r="AX132" s="13" t="s">
        <v>86</v>
      </c>
      <c r="AY132" s="242" t="s">
        <v>130</v>
      </c>
    </row>
    <row r="133" s="2" customFormat="1" ht="24.15" customHeight="1">
      <c r="A133" s="38"/>
      <c r="B133" s="39"/>
      <c r="C133" s="218" t="s">
        <v>201</v>
      </c>
      <c r="D133" s="218" t="s">
        <v>132</v>
      </c>
      <c r="E133" s="219" t="s">
        <v>161</v>
      </c>
      <c r="F133" s="220" t="s">
        <v>162</v>
      </c>
      <c r="G133" s="221" t="s">
        <v>163</v>
      </c>
      <c r="H133" s="222">
        <v>4.9000000000000004</v>
      </c>
      <c r="I133" s="223"/>
      <c r="J133" s="224">
        <f>ROUND(I133*H133,2)</f>
        <v>0</v>
      </c>
      <c r="K133" s="220" t="s">
        <v>136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137</v>
      </c>
      <c r="AT133" s="229" t="s">
        <v>132</v>
      </c>
      <c r="AU133" s="229" t="s">
        <v>88</v>
      </c>
      <c r="AY133" s="17" t="s">
        <v>130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137</v>
      </c>
      <c r="BM133" s="229" t="s">
        <v>351</v>
      </c>
    </row>
    <row r="134" s="13" customFormat="1">
      <c r="A134" s="13"/>
      <c r="B134" s="231"/>
      <c r="C134" s="232"/>
      <c r="D134" s="233" t="s">
        <v>139</v>
      </c>
      <c r="E134" s="234" t="s">
        <v>1</v>
      </c>
      <c r="F134" s="235" t="s">
        <v>352</v>
      </c>
      <c r="G134" s="232"/>
      <c r="H134" s="236">
        <v>4.9000000000000004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139</v>
      </c>
      <c r="AU134" s="242" t="s">
        <v>88</v>
      </c>
      <c r="AV134" s="13" t="s">
        <v>88</v>
      </c>
      <c r="AW134" s="13" t="s">
        <v>34</v>
      </c>
      <c r="AX134" s="13" t="s">
        <v>78</v>
      </c>
      <c r="AY134" s="242" t="s">
        <v>130</v>
      </c>
    </row>
    <row r="135" s="14" customFormat="1">
      <c r="A135" s="14"/>
      <c r="B135" s="243"/>
      <c r="C135" s="244"/>
      <c r="D135" s="233" t="s">
        <v>139</v>
      </c>
      <c r="E135" s="245" t="s">
        <v>1</v>
      </c>
      <c r="F135" s="246" t="s">
        <v>167</v>
      </c>
      <c r="G135" s="244"/>
      <c r="H135" s="247">
        <v>4.9000000000000004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139</v>
      </c>
      <c r="AU135" s="253" t="s">
        <v>88</v>
      </c>
      <c r="AV135" s="14" t="s">
        <v>137</v>
      </c>
      <c r="AW135" s="14" t="s">
        <v>34</v>
      </c>
      <c r="AX135" s="14" t="s">
        <v>86</v>
      </c>
      <c r="AY135" s="253" t="s">
        <v>130</v>
      </c>
    </row>
    <row r="136" s="2" customFormat="1" ht="24.15" customHeight="1">
      <c r="A136" s="38"/>
      <c r="B136" s="39"/>
      <c r="C136" s="218" t="s">
        <v>180</v>
      </c>
      <c r="D136" s="218" t="s">
        <v>132</v>
      </c>
      <c r="E136" s="219" t="s">
        <v>169</v>
      </c>
      <c r="F136" s="220" t="s">
        <v>170</v>
      </c>
      <c r="G136" s="221" t="s">
        <v>163</v>
      </c>
      <c r="H136" s="222">
        <v>9.9000000000000004</v>
      </c>
      <c r="I136" s="223"/>
      <c r="J136" s="224">
        <f>ROUND(I136*H136,2)</f>
        <v>0</v>
      </c>
      <c r="K136" s="220" t="s">
        <v>136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137</v>
      </c>
      <c r="AT136" s="229" t="s">
        <v>132</v>
      </c>
      <c r="AU136" s="229" t="s">
        <v>88</v>
      </c>
      <c r="AY136" s="17" t="s">
        <v>130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137</v>
      </c>
      <c r="BM136" s="229" t="s">
        <v>353</v>
      </c>
    </row>
    <row r="137" s="13" customFormat="1">
      <c r="A137" s="13"/>
      <c r="B137" s="231"/>
      <c r="C137" s="232"/>
      <c r="D137" s="233" t="s">
        <v>139</v>
      </c>
      <c r="E137" s="234" t="s">
        <v>1</v>
      </c>
      <c r="F137" s="235" t="s">
        <v>354</v>
      </c>
      <c r="G137" s="232"/>
      <c r="H137" s="236">
        <v>9.9000000000000004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139</v>
      </c>
      <c r="AU137" s="242" t="s">
        <v>88</v>
      </c>
      <c r="AV137" s="13" t="s">
        <v>88</v>
      </c>
      <c r="AW137" s="13" t="s">
        <v>34</v>
      </c>
      <c r="AX137" s="13" t="s">
        <v>78</v>
      </c>
      <c r="AY137" s="242" t="s">
        <v>130</v>
      </c>
    </row>
    <row r="138" s="14" customFormat="1">
      <c r="A138" s="14"/>
      <c r="B138" s="243"/>
      <c r="C138" s="244"/>
      <c r="D138" s="233" t="s">
        <v>139</v>
      </c>
      <c r="E138" s="245" t="s">
        <v>1</v>
      </c>
      <c r="F138" s="246" t="s">
        <v>167</v>
      </c>
      <c r="G138" s="244"/>
      <c r="H138" s="247">
        <v>9.9000000000000004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139</v>
      </c>
      <c r="AU138" s="253" t="s">
        <v>88</v>
      </c>
      <c r="AV138" s="14" t="s">
        <v>137</v>
      </c>
      <c r="AW138" s="14" t="s">
        <v>34</v>
      </c>
      <c r="AX138" s="14" t="s">
        <v>86</v>
      </c>
      <c r="AY138" s="253" t="s">
        <v>130</v>
      </c>
    </row>
    <row r="139" s="2" customFormat="1" ht="24.15" customHeight="1">
      <c r="A139" s="38"/>
      <c r="B139" s="39"/>
      <c r="C139" s="218" t="s">
        <v>191</v>
      </c>
      <c r="D139" s="218" t="s">
        <v>132</v>
      </c>
      <c r="E139" s="219" t="s">
        <v>175</v>
      </c>
      <c r="F139" s="220" t="s">
        <v>176</v>
      </c>
      <c r="G139" s="221" t="s">
        <v>163</v>
      </c>
      <c r="H139" s="222">
        <v>9.9000000000000004</v>
      </c>
      <c r="I139" s="223"/>
      <c r="J139" s="224">
        <f>ROUND(I139*H139,2)</f>
        <v>0</v>
      </c>
      <c r="K139" s="220" t="s">
        <v>136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137</v>
      </c>
      <c r="AT139" s="229" t="s">
        <v>132</v>
      </c>
      <c r="AU139" s="229" t="s">
        <v>88</v>
      </c>
      <c r="AY139" s="17" t="s">
        <v>130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137</v>
      </c>
      <c r="BM139" s="229" t="s">
        <v>355</v>
      </c>
    </row>
    <row r="140" s="13" customFormat="1">
      <c r="A140" s="13"/>
      <c r="B140" s="231"/>
      <c r="C140" s="232"/>
      <c r="D140" s="233" t="s">
        <v>139</v>
      </c>
      <c r="E140" s="234" t="s">
        <v>1</v>
      </c>
      <c r="F140" s="235" t="s">
        <v>356</v>
      </c>
      <c r="G140" s="232"/>
      <c r="H140" s="236">
        <v>9.9000000000000004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139</v>
      </c>
      <c r="AU140" s="242" t="s">
        <v>88</v>
      </c>
      <c r="AV140" s="13" t="s">
        <v>88</v>
      </c>
      <c r="AW140" s="13" t="s">
        <v>34</v>
      </c>
      <c r="AX140" s="13" t="s">
        <v>78</v>
      </c>
      <c r="AY140" s="242" t="s">
        <v>130</v>
      </c>
    </row>
    <row r="141" s="14" customFormat="1">
      <c r="A141" s="14"/>
      <c r="B141" s="243"/>
      <c r="C141" s="244"/>
      <c r="D141" s="233" t="s">
        <v>139</v>
      </c>
      <c r="E141" s="245" t="s">
        <v>1</v>
      </c>
      <c r="F141" s="246" t="s">
        <v>167</v>
      </c>
      <c r="G141" s="244"/>
      <c r="H141" s="247">
        <v>9.9000000000000004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139</v>
      </c>
      <c r="AU141" s="253" t="s">
        <v>88</v>
      </c>
      <c r="AV141" s="14" t="s">
        <v>137</v>
      </c>
      <c r="AW141" s="14" t="s">
        <v>34</v>
      </c>
      <c r="AX141" s="14" t="s">
        <v>86</v>
      </c>
      <c r="AY141" s="253" t="s">
        <v>130</v>
      </c>
    </row>
    <row r="142" s="2" customFormat="1" ht="37.8" customHeight="1">
      <c r="A142" s="38"/>
      <c r="B142" s="39"/>
      <c r="C142" s="218" t="s">
        <v>160</v>
      </c>
      <c r="D142" s="218" t="s">
        <v>132</v>
      </c>
      <c r="E142" s="219" t="s">
        <v>181</v>
      </c>
      <c r="F142" s="220" t="s">
        <v>182</v>
      </c>
      <c r="G142" s="221" t="s">
        <v>163</v>
      </c>
      <c r="H142" s="222">
        <v>19.699999999999999</v>
      </c>
      <c r="I142" s="223"/>
      <c r="J142" s="224">
        <f>ROUND(I142*H142,2)</f>
        <v>0</v>
      </c>
      <c r="K142" s="220" t="s">
        <v>136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137</v>
      </c>
      <c r="AT142" s="229" t="s">
        <v>132</v>
      </c>
      <c r="AU142" s="229" t="s">
        <v>88</v>
      </c>
      <c r="AY142" s="17" t="s">
        <v>130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137</v>
      </c>
      <c r="BM142" s="229" t="s">
        <v>357</v>
      </c>
    </row>
    <row r="143" s="13" customFormat="1">
      <c r="A143" s="13"/>
      <c r="B143" s="231"/>
      <c r="C143" s="232"/>
      <c r="D143" s="233" t="s">
        <v>139</v>
      </c>
      <c r="E143" s="234" t="s">
        <v>1</v>
      </c>
      <c r="F143" s="235" t="s">
        <v>358</v>
      </c>
      <c r="G143" s="232"/>
      <c r="H143" s="236">
        <v>19.699999999999999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139</v>
      </c>
      <c r="AU143" s="242" t="s">
        <v>88</v>
      </c>
      <c r="AV143" s="13" t="s">
        <v>88</v>
      </c>
      <c r="AW143" s="13" t="s">
        <v>34</v>
      </c>
      <c r="AX143" s="13" t="s">
        <v>78</v>
      </c>
      <c r="AY143" s="242" t="s">
        <v>130</v>
      </c>
    </row>
    <row r="144" s="14" customFormat="1">
      <c r="A144" s="14"/>
      <c r="B144" s="243"/>
      <c r="C144" s="244"/>
      <c r="D144" s="233" t="s">
        <v>139</v>
      </c>
      <c r="E144" s="245" t="s">
        <v>1</v>
      </c>
      <c r="F144" s="246" t="s">
        <v>167</v>
      </c>
      <c r="G144" s="244"/>
      <c r="H144" s="247">
        <v>19.699999999999999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139</v>
      </c>
      <c r="AU144" s="253" t="s">
        <v>88</v>
      </c>
      <c r="AV144" s="14" t="s">
        <v>137</v>
      </c>
      <c r="AW144" s="14" t="s">
        <v>34</v>
      </c>
      <c r="AX144" s="14" t="s">
        <v>86</v>
      </c>
      <c r="AY144" s="253" t="s">
        <v>130</v>
      </c>
    </row>
    <row r="145" s="2" customFormat="1" ht="37.8" customHeight="1">
      <c r="A145" s="38"/>
      <c r="B145" s="39"/>
      <c r="C145" s="218" t="s">
        <v>174</v>
      </c>
      <c r="D145" s="218" t="s">
        <v>132</v>
      </c>
      <c r="E145" s="219" t="s">
        <v>187</v>
      </c>
      <c r="F145" s="220" t="s">
        <v>188</v>
      </c>
      <c r="G145" s="221" t="s">
        <v>163</v>
      </c>
      <c r="H145" s="222">
        <v>39.5</v>
      </c>
      <c r="I145" s="223"/>
      <c r="J145" s="224">
        <f>ROUND(I145*H145,2)</f>
        <v>0</v>
      </c>
      <c r="K145" s="220" t="s">
        <v>136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137</v>
      </c>
      <c r="AT145" s="229" t="s">
        <v>132</v>
      </c>
      <c r="AU145" s="229" t="s">
        <v>88</v>
      </c>
      <c r="AY145" s="17" t="s">
        <v>130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137</v>
      </c>
      <c r="BM145" s="229" t="s">
        <v>359</v>
      </c>
    </row>
    <row r="146" s="13" customFormat="1">
      <c r="A146" s="13"/>
      <c r="B146" s="231"/>
      <c r="C146" s="232"/>
      <c r="D146" s="233" t="s">
        <v>139</v>
      </c>
      <c r="E146" s="234" t="s">
        <v>1</v>
      </c>
      <c r="F146" s="235" t="s">
        <v>360</v>
      </c>
      <c r="G146" s="232"/>
      <c r="H146" s="236">
        <v>39.5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139</v>
      </c>
      <c r="AU146" s="242" t="s">
        <v>88</v>
      </c>
      <c r="AV146" s="13" t="s">
        <v>88</v>
      </c>
      <c r="AW146" s="13" t="s">
        <v>34</v>
      </c>
      <c r="AX146" s="13" t="s">
        <v>86</v>
      </c>
      <c r="AY146" s="242" t="s">
        <v>130</v>
      </c>
    </row>
    <row r="147" s="2" customFormat="1" ht="37.8" customHeight="1">
      <c r="A147" s="38"/>
      <c r="B147" s="39"/>
      <c r="C147" s="218" t="s">
        <v>155</v>
      </c>
      <c r="D147" s="218" t="s">
        <v>132</v>
      </c>
      <c r="E147" s="219" t="s">
        <v>197</v>
      </c>
      <c r="F147" s="220" t="s">
        <v>198</v>
      </c>
      <c r="G147" s="221" t="s">
        <v>163</v>
      </c>
      <c r="H147" s="222">
        <v>39.5</v>
      </c>
      <c r="I147" s="223"/>
      <c r="J147" s="224">
        <f>ROUND(I147*H147,2)</f>
        <v>0</v>
      </c>
      <c r="K147" s="220" t="s">
        <v>136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137</v>
      </c>
      <c r="AT147" s="229" t="s">
        <v>132</v>
      </c>
      <c r="AU147" s="229" t="s">
        <v>88</v>
      </c>
      <c r="AY147" s="17" t="s">
        <v>130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137</v>
      </c>
      <c r="BM147" s="229" t="s">
        <v>361</v>
      </c>
    </row>
    <row r="148" s="13" customFormat="1">
      <c r="A148" s="13"/>
      <c r="B148" s="231"/>
      <c r="C148" s="232"/>
      <c r="D148" s="233" t="s">
        <v>139</v>
      </c>
      <c r="E148" s="234" t="s">
        <v>1</v>
      </c>
      <c r="F148" s="235" t="s">
        <v>362</v>
      </c>
      <c r="G148" s="232"/>
      <c r="H148" s="236">
        <v>39.5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139</v>
      </c>
      <c r="AU148" s="242" t="s">
        <v>88</v>
      </c>
      <c r="AV148" s="13" t="s">
        <v>88</v>
      </c>
      <c r="AW148" s="13" t="s">
        <v>34</v>
      </c>
      <c r="AX148" s="13" t="s">
        <v>86</v>
      </c>
      <c r="AY148" s="242" t="s">
        <v>130</v>
      </c>
    </row>
    <row r="149" s="2" customFormat="1" ht="24.15" customHeight="1">
      <c r="A149" s="38"/>
      <c r="B149" s="39"/>
      <c r="C149" s="218" t="s">
        <v>186</v>
      </c>
      <c r="D149" s="218" t="s">
        <v>132</v>
      </c>
      <c r="E149" s="219" t="s">
        <v>207</v>
      </c>
      <c r="F149" s="220" t="s">
        <v>208</v>
      </c>
      <c r="G149" s="221" t="s">
        <v>135</v>
      </c>
      <c r="H149" s="222">
        <v>5.2000000000000002</v>
      </c>
      <c r="I149" s="223"/>
      <c r="J149" s="224">
        <f>ROUND(I149*H149,2)</f>
        <v>0</v>
      </c>
      <c r="K149" s="220" t="s">
        <v>136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137</v>
      </c>
      <c r="AT149" s="229" t="s">
        <v>132</v>
      </c>
      <c r="AU149" s="229" t="s">
        <v>88</v>
      </c>
      <c r="AY149" s="17" t="s">
        <v>130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137</v>
      </c>
      <c r="BM149" s="229" t="s">
        <v>363</v>
      </c>
    </row>
    <row r="150" s="13" customFormat="1">
      <c r="A150" s="13"/>
      <c r="B150" s="231"/>
      <c r="C150" s="232"/>
      <c r="D150" s="233" t="s">
        <v>139</v>
      </c>
      <c r="E150" s="234" t="s">
        <v>1</v>
      </c>
      <c r="F150" s="235" t="s">
        <v>210</v>
      </c>
      <c r="G150" s="232"/>
      <c r="H150" s="236">
        <v>5.2000000000000002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139</v>
      </c>
      <c r="AU150" s="242" t="s">
        <v>88</v>
      </c>
      <c r="AV150" s="13" t="s">
        <v>88</v>
      </c>
      <c r="AW150" s="13" t="s">
        <v>34</v>
      </c>
      <c r="AX150" s="13" t="s">
        <v>86</v>
      </c>
      <c r="AY150" s="242" t="s">
        <v>130</v>
      </c>
    </row>
    <row r="151" s="2" customFormat="1" ht="24.15" customHeight="1">
      <c r="A151" s="38"/>
      <c r="B151" s="39"/>
      <c r="C151" s="218" t="s">
        <v>196</v>
      </c>
      <c r="D151" s="218" t="s">
        <v>132</v>
      </c>
      <c r="E151" s="219" t="s">
        <v>212</v>
      </c>
      <c r="F151" s="220" t="s">
        <v>213</v>
      </c>
      <c r="G151" s="221" t="s">
        <v>135</v>
      </c>
      <c r="H151" s="222">
        <v>5.2000000000000002</v>
      </c>
      <c r="I151" s="223"/>
      <c r="J151" s="224">
        <f>ROUND(I151*H151,2)</f>
        <v>0</v>
      </c>
      <c r="K151" s="220" t="s">
        <v>136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137</v>
      </c>
      <c r="AT151" s="229" t="s">
        <v>132</v>
      </c>
      <c r="AU151" s="229" t="s">
        <v>88</v>
      </c>
      <c r="AY151" s="17" t="s">
        <v>130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137</v>
      </c>
      <c r="BM151" s="229" t="s">
        <v>364</v>
      </c>
    </row>
    <row r="152" s="13" customFormat="1">
      <c r="A152" s="13"/>
      <c r="B152" s="231"/>
      <c r="C152" s="232"/>
      <c r="D152" s="233" t="s">
        <v>139</v>
      </c>
      <c r="E152" s="234" t="s">
        <v>1</v>
      </c>
      <c r="F152" s="235" t="s">
        <v>215</v>
      </c>
      <c r="G152" s="232"/>
      <c r="H152" s="236">
        <v>5.2000000000000002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139</v>
      </c>
      <c r="AU152" s="242" t="s">
        <v>88</v>
      </c>
      <c r="AV152" s="13" t="s">
        <v>88</v>
      </c>
      <c r="AW152" s="13" t="s">
        <v>34</v>
      </c>
      <c r="AX152" s="13" t="s">
        <v>86</v>
      </c>
      <c r="AY152" s="242" t="s">
        <v>130</v>
      </c>
    </row>
    <row r="153" s="2" customFormat="1" ht="24.15" customHeight="1">
      <c r="A153" s="38"/>
      <c r="B153" s="39"/>
      <c r="C153" s="218" t="s">
        <v>206</v>
      </c>
      <c r="D153" s="218" t="s">
        <v>132</v>
      </c>
      <c r="E153" s="219" t="s">
        <v>217</v>
      </c>
      <c r="F153" s="220" t="s">
        <v>218</v>
      </c>
      <c r="G153" s="221" t="s">
        <v>135</v>
      </c>
      <c r="H153" s="222">
        <v>5.2000000000000002</v>
      </c>
      <c r="I153" s="223"/>
      <c r="J153" s="224">
        <f>ROUND(I153*H153,2)</f>
        <v>0</v>
      </c>
      <c r="K153" s="220" t="s">
        <v>136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137</v>
      </c>
      <c r="AT153" s="229" t="s">
        <v>132</v>
      </c>
      <c r="AU153" s="229" t="s">
        <v>88</v>
      </c>
      <c r="AY153" s="17" t="s">
        <v>130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137</v>
      </c>
      <c r="BM153" s="229" t="s">
        <v>365</v>
      </c>
    </row>
    <row r="154" s="13" customFormat="1">
      <c r="A154" s="13"/>
      <c r="B154" s="231"/>
      <c r="C154" s="232"/>
      <c r="D154" s="233" t="s">
        <v>139</v>
      </c>
      <c r="E154" s="234" t="s">
        <v>1</v>
      </c>
      <c r="F154" s="235" t="s">
        <v>210</v>
      </c>
      <c r="G154" s="232"/>
      <c r="H154" s="236">
        <v>5.2000000000000002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139</v>
      </c>
      <c r="AU154" s="242" t="s">
        <v>88</v>
      </c>
      <c r="AV154" s="13" t="s">
        <v>88</v>
      </c>
      <c r="AW154" s="13" t="s">
        <v>34</v>
      </c>
      <c r="AX154" s="13" t="s">
        <v>86</v>
      </c>
      <c r="AY154" s="242" t="s">
        <v>130</v>
      </c>
    </row>
    <row r="155" s="2" customFormat="1" ht="24.15" customHeight="1">
      <c r="A155" s="38"/>
      <c r="B155" s="39"/>
      <c r="C155" s="218" t="s">
        <v>216</v>
      </c>
      <c r="D155" s="218" t="s">
        <v>132</v>
      </c>
      <c r="E155" s="219" t="s">
        <v>221</v>
      </c>
      <c r="F155" s="220" t="s">
        <v>222</v>
      </c>
      <c r="G155" s="221" t="s">
        <v>135</v>
      </c>
      <c r="H155" s="222">
        <v>5.2000000000000002</v>
      </c>
      <c r="I155" s="223"/>
      <c r="J155" s="224">
        <f>ROUND(I155*H155,2)</f>
        <v>0</v>
      </c>
      <c r="K155" s="220" t="s">
        <v>136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137</v>
      </c>
      <c r="AT155" s="229" t="s">
        <v>132</v>
      </c>
      <c r="AU155" s="229" t="s">
        <v>88</v>
      </c>
      <c r="AY155" s="17" t="s">
        <v>130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137</v>
      </c>
      <c r="BM155" s="229" t="s">
        <v>366</v>
      </c>
    </row>
    <row r="156" s="13" customFormat="1">
      <c r="A156" s="13"/>
      <c r="B156" s="231"/>
      <c r="C156" s="232"/>
      <c r="D156" s="233" t="s">
        <v>139</v>
      </c>
      <c r="E156" s="234" t="s">
        <v>1</v>
      </c>
      <c r="F156" s="235" t="s">
        <v>215</v>
      </c>
      <c r="G156" s="232"/>
      <c r="H156" s="236">
        <v>5.2000000000000002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139</v>
      </c>
      <c r="AU156" s="242" t="s">
        <v>88</v>
      </c>
      <c r="AV156" s="13" t="s">
        <v>88</v>
      </c>
      <c r="AW156" s="13" t="s">
        <v>34</v>
      </c>
      <c r="AX156" s="13" t="s">
        <v>86</v>
      </c>
      <c r="AY156" s="242" t="s">
        <v>130</v>
      </c>
    </row>
    <row r="157" s="2" customFormat="1" ht="33" customHeight="1">
      <c r="A157" s="38"/>
      <c r="B157" s="39"/>
      <c r="C157" s="218" t="s">
        <v>220</v>
      </c>
      <c r="D157" s="218" t="s">
        <v>132</v>
      </c>
      <c r="E157" s="219" t="s">
        <v>224</v>
      </c>
      <c r="F157" s="220" t="s">
        <v>225</v>
      </c>
      <c r="G157" s="221" t="s">
        <v>135</v>
      </c>
      <c r="H157" s="222">
        <v>11.800000000000001</v>
      </c>
      <c r="I157" s="223"/>
      <c r="J157" s="224">
        <f>ROUND(I157*H157,2)</f>
        <v>0</v>
      </c>
      <c r="K157" s="220" t="s">
        <v>136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137</v>
      </c>
      <c r="AT157" s="229" t="s">
        <v>132</v>
      </c>
      <c r="AU157" s="229" t="s">
        <v>88</v>
      </c>
      <c r="AY157" s="17" t="s">
        <v>130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137</v>
      </c>
      <c r="BM157" s="229" t="s">
        <v>367</v>
      </c>
    </row>
    <row r="158" s="13" customFormat="1">
      <c r="A158" s="13"/>
      <c r="B158" s="231"/>
      <c r="C158" s="232"/>
      <c r="D158" s="233" t="s">
        <v>139</v>
      </c>
      <c r="E158" s="234" t="s">
        <v>1</v>
      </c>
      <c r="F158" s="235" t="s">
        <v>368</v>
      </c>
      <c r="G158" s="232"/>
      <c r="H158" s="236">
        <v>11.800000000000001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139</v>
      </c>
      <c r="AU158" s="242" t="s">
        <v>88</v>
      </c>
      <c r="AV158" s="13" t="s">
        <v>88</v>
      </c>
      <c r="AW158" s="13" t="s">
        <v>34</v>
      </c>
      <c r="AX158" s="13" t="s">
        <v>86</v>
      </c>
      <c r="AY158" s="242" t="s">
        <v>130</v>
      </c>
    </row>
    <row r="159" s="2" customFormat="1" ht="16.5" customHeight="1">
      <c r="A159" s="38"/>
      <c r="B159" s="39"/>
      <c r="C159" s="254" t="s">
        <v>312</v>
      </c>
      <c r="D159" s="254" t="s">
        <v>229</v>
      </c>
      <c r="E159" s="255" t="s">
        <v>230</v>
      </c>
      <c r="F159" s="256" t="s">
        <v>231</v>
      </c>
      <c r="G159" s="257" t="s">
        <v>232</v>
      </c>
      <c r="H159" s="258">
        <v>0.13900000000000001</v>
      </c>
      <c r="I159" s="259"/>
      <c r="J159" s="260">
        <f>ROUND(I159*H159,2)</f>
        <v>0</v>
      </c>
      <c r="K159" s="256" t="s">
        <v>136</v>
      </c>
      <c r="L159" s="261"/>
      <c r="M159" s="262" t="s">
        <v>1</v>
      </c>
      <c r="N159" s="263" t="s">
        <v>43</v>
      </c>
      <c r="O159" s="91"/>
      <c r="P159" s="227">
        <f>O159*H159</f>
        <v>0</v>
      </c>
      <c r="Q159" s="227">
        <v>1</v>
      </c>
      <c r="R159" s="227">
        <f>Q159*H159</f>
        <v>0.13900000000000001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233</v>
      </c>
      <c r="AT159" s="229" t="s">
        <v>229</v>
      </c>
      <c r="AU159" s="229" t="s">
        <v>88</v>
      </c>
      <c r="AY159" s="17" t="s">
        <v>130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137</v>
      </c>
      <c r="BM159" s="229" t="s">
        <v>369</v>
      </c>
    </row>
    <row r="160" s="13" customFormat="1">
      <c r="A160" s="13"/>
      <c r="B160" s="231"/>
      <c r="C160" s="232"/>
      <c r="D160" s="233" t="s">
        <v>139</v>
      </c>
      <c r="E160" s="234" t="s">
        <v>1</v>
      </c>
      <c r="F160" s="235" t="s">
        <v>370</v>
      </c>
      <c r="G160" s="232"/>
      <c r="H160" s="236">
        <v>1.9119999999999999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139</v>
      </c>
      <c r="AU160" s="242" t="s">
        <v>88</v>
      </c>
      <c r="AV160" s="13" t="s">
        <v>88</v>
      </c>
      <c r="AW160" s="13" t="s">
        <v>34</v>
      </c>
      <c r="AX160" s="13" t="s">
        <v>86</v>
      </c>
      <c r="AY160" s="242" t="s">
        <v>130</v>
      </c>
    </row>
    <row r="161" s="13" customFormat="1">
      <c r="A161" s="13"/>
      <c r="B161" s="231"/>
      <c r="C161" s="232"/>
      <c r="D161" s="233" t="s">
        <v>139</v>
      </c>
      <c r="E161" s="232"/>
      <c r="F161" s="235" t="s">
        <v>371</v>
      </c>
      <c r="G161" s="232"/>
      <c r="H161" s="236">
        <v>0.13900000000000001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139</v>
      </c>
      <c r="AU161" s="242" t="s">
        <v>88</v>
      </c>
      <c r="AV161" s="13" t="s">
        <v>88</v>
      </c>
      <c r="AW161" s="13" t="s">
        <v>4</v>
      </c>
      <c r="AX161" s="13" t="s">
        <v>86</v>
      </c>
      <c r="AY161" s="242" t="s">
        <v>130</v>
      </c>
    </row>
    <row r="162" s="2" customFormat="1" ht="33" customHeight="1">
      <c r="A162" s="38"/>
      <c r="B162" s="39"/>
      <c r="C162" s="218" t="s">
        <v>307</v>
      </c>
      <c r="D162" s="218" t="s">
        <v>132</v>
      </c>
      <c r="E162" s="219" t="s">
        <v>238</v>
      </c>
      <c r="F162" s="220" t="s">
        <v>239</v>
      </c>
      <c r="G162" s="221" t="s">
        <v>135</v>
      </c>
      <c r="H162" s="222">
        <v>11.800000000000001</v>
      </c>
      <c r="I162" s="223"/>
      <c r="J162" s="224">
        <f>ROUND(I162*H162,2)</f>
        <v>0</v>
      </c>
      <c r="K162" s="220" t="s">
        <v>136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137</v>
      </c>
      <c r="AT162" s="229" t="s">
        <v>132</v>
      </c>
      <c r="AU162" s="229" t="s">
        <v>88</v>
      </c>
      <c r="AY162" s="17" t="s">
        <v>130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137</v>
      </c>
      <c r="BM162" s="229" t="s">
        <v>372</v>
      </c>
    </row>
    <row r="163" s="13" customFormat="1">
      <c r="A163" s="13"/>
      <c r="B163" s="231"/>
      <c r="C163" s="232"/>
      <c r="D163" s="233" t="s">
        <v>139</v>
      </c>
      <c r="E163" s="234" t="s">
        <v>1</v>
      </c>
      <c r="F163" s="235" t="s">
        <v>368</v>
      </c>
      <c r="G163" s="232"/>
      <c r="H163" s="236">
        <v>11.800000000000001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139</v>
      </c>
      <c r="AU163" s="242" t="s">
        <v>88</v>
      </c>
      <c r="AV163" s="13" t="s">
        <v>88</v>
      </c>
      <c r="AW163" s="13" t="s">
        <v>34</v>
      </c>
      <c r="AX163" s="13" t="s">
        <v>86</v>
      </c>
      <c r="AY163" s="242" t="s">
        <v>130</v>
      </c>
    </row>
    <row r="164" s="2" customFormat="1" ht="16.5" customHeight="1">
      <c r="A164" s="38"/>
      <c r="B164" s="39"/>
      <c r="C164" s="254" t="s">
        <v>373</v>
      </c>
      <c r="D164" s="254" t="s">
        <v>229</v>
      </c>
      <c r="E164" s="255" t="s">
        <v>230</v>
      </c>
      <c r="F164" s="256" t="s">
        <v>231</v>
      </c>
      <c r="G164" s="257" t="s">
        <v>232</v>
      </c>
      <c r="H164" s="258">
        <v>0.13900000000000001</v>
      </c>
      <c r="I164" s="259"/>
      <c r="J164" s="260">
        <f>ROUND(I164*H164,2)</f>
        <v>0</v>
      </c>
      <c r="K164" s="256" t="s">
        <v>136</v>
      </c>
      <c r="L164" s="261"/>
      <c r="M164" s="262" t="s">
        <v>1</v>
      </c>
      <c r="N164" s="263" t="s">
        <v>43</v>
      </c>
      <c r="O164" s="91"/>
      <c r="P164" s="227">
        <f>O164*H164</f>
        <v>0</v>
      </c>
      <c r="Q164" s="227">
        <v>1</v>
      </c>
      <c r="R164" s="227">
        <f>Q164*H164</f>
        <v>0.13900000000000001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233</v>
      </c>
      <c r="AT164" s="229" t="s">
        <v>229</v>
      </c>
      <c r="AU164" s="229" t="s">
        <v>88</v>
      </c>
      <c r="AY164" s="17" t="s">
        <v>130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137</v>
      </c>
      <c r="BM164" s="229" t="s">
        <v>374</v>
      </c>
    </row>
    <row r="165" s="13" customFormat="1">
      <c r="A165" s="13"/>
      <c r="B165" s="231"/>
      <c r="C165" s="232"/>
      <c r="D165" s="233" t="s">
        <v>139</v>
      </c>
      <c r="E165" s="234" t="s">
        <v>1</v>
      </c>
      <c r="F165" s="235" t="s">
        <v>370</v>
      </c>
      <c r="G165" s="232"/>
      <c r="H165" s="236">
        <v>1.9119999999999999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139</v>
      </c>
      <c r="AU165" s="242" t="s">
        <v>88</v>
      </c>
      <c r="AV165" s="13" t="s">
        <v>88</v>
      </c>
      <c r="AW165" s="13" t="s">
        <v>34</v>
      </c>
      <c r="AX165" s="13" t="s">
        <v>86</v>
      </c>
      <c r="AY165" s="242" t="s">
        <v>130</v>
      </c>
    </row>
    <row r="166" s="13" customFormat="1">
      <c r="A166" s="13"/>
      <c r="B166" s="231"/>
      <c r="C166" s="232"/>
      <c r="D166" s="233" t="s">
        <v>139</v>
      </c>
      <c r="E166" s="232"/>
      <c r="F166" s="235" t="s">
        <v>371</v>
      </c>
      <c r="G166" s="232"/>
      <c r="H166" s="236">
        <v>0.13900000000000001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139</v>
      </c>
      <c r="AU166" s="242" t="s">
        <v>88</v>
      </c>
      <c r="AV166" s="13" t="s">
        <v>88</v>
      </c>
      <c r="AW166" s="13" t="s">
        <v>4</v>
      </c>
      <c r="AX166" s="13" t="s">
        <v>86</v>
      </c>
      <c r="AY166" s="242" t="s">
        <v>130</v>
      </c>
    </row>
    <row r="167" s="12" customFormat="1" ht="22.8" customHeight="1">
      <c r="A167" s="12"/>
      <c r="B167" s="202"/>
      <c r="C167" s="203"/>
      <c r="D167" s="204" t="s">
        <v>77</v>
      </c>
      <c r="E167" s="216" t="s">
        <v>228</v>
      </c>
      <c r="F167" s="216" t="s">
        <v>243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SUM(P168:P173)</f>
        <v>0</v>
      </c>
      <c r="Q167" s="210"/>
      <c r="R167" s="211">
        <f>SUM(R168:R173)</f>
        <v>404.24000000000001</v>
      </c>
      <c r="S167" s="210"/>
      <c r="T167" s="212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86</v>
      </c>
      <c r="AT167" s="214" t="s">
        <v>77</v>
      </c>
      <c r="AU167" s="214" t="s">
        <v>86</v>
      </c>
      <c r="AY167" s="213" t="s">
        <v>130</v>
      </c>
      <c r="BK167" s="215">
        <f>SUM(BK168:BK173)</f>
        <v>0</v>
      </c>
    </row>
    <row r="168" s="2" customFormat="1" ht="24.15" customHeight="1">
      <c r="A168" s="38"/>
      <c r="B168" s="39"/>
      <c r="C168" s="218" t="s">
        <v>255</v>
      </c>
      <c r="D168" s="218" t="s">
        <v>132</v>
      </c>
      <c r="E168" s="219" t="s">
        <v>245</v>
      </c>
      <c r="F168" s="220" t="s">
        <v>246</v>
      </c>
      <c r="G168" s="221" t="s">
        <v>135</v>
      </c>
      <c r="H168" s="222">
        <v>620</v>
      </c>
      <c r="I168" s="223"/>
      <c r="J168" s="224">
        <f>ROUND(I168*H168,2)</f>
        <v>0</v>
      </c>
      <c r="K168" s="220" t="s">
        <v>136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0.46000000000000002</v>
      </c>
      <c r="R168" s="227">
        <f>Q168*H168</f>
        <v>285.19999999999999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137</v>
      </c>
      <c r="AT168" s="229" t="s">
        <v>132</v>
      </c>
      <c r="AU168" s="229" t="s">
        <v>88</v>
      </c>
      <c r="AY168" s="17" t="s">
        <v>130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137</v>
      </c>
      <c r="BM168" s="229" t="s">
        <v>375</v>
      </c>
    </row>
    <row r="169" s="13" customFormat="1">
      <c r="A169" s="13"/>
      <c r="B169" s="231"/>
      <c r="C169" s="232"/>
      <c r="D169" s="233" t="s">
        <v>139</v>
      </c>
      <c r="E169" s="234" t="s">
        <v>1</v>
      </c>
      <c r="F169" s="235" t="s">
        <v>376</v>
      </c>
      <c r="G169" s="232"/>
      <c r="H169" s="236">
        <v>596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139</v>
      </c>
      <c r="AU169" s="242" t="s">
        <v>88</v>
      </c>
      <c r="AV169" s="13" t="s">
        <v>88</v>
      </c>
      <c r="AW169" s="13" t="s">
        <v>34</v>
      </c>
      <c r="AX169" s="13" t="s">
        <v>78</v>
      </c>
      <c r="AY169" s="242" t="s">
        <v>130</v>
      </c>
    </row>
    <row r="170" s="13" customFormat="1">
      <c r="A170" s="13"/>
      <c r="B170" s="231"/>
      <c r="C170" s="232"/>
      <c r="D170" s="233" t="s">
        <v>139</v>
      </c>
      <c r="E170" s="234" t="s">
        <v>1</v>
      </c>
      <c r="F170" s="235" t="s">
        <v>377</v>
      </c>
      <c r="G170" s="232"/>
      <c r="H170" s="236">
        <v>24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139</v>
      </c>
      <c r="AU170" s="242" t="s">
        <v>88</v>
      </c>
      <c r="AV170" s="13" t="s">
        <v>88</v>
      </c>
      <c r="AW170" s="13" t="s">
        <v>34</v>
      </c>
      <c r="AX170" s="13" t="s">
        <v>78</v>
      </c>
      <c r="AY170" s="242" t="s">
        <v>130</v>
      </c>
    </row>
    <row r="171" s="14" customFormat="1">
      <c r="A171" s="14"/>
      <c r="B171" s="243"/>
      <c r="C171" s="244"/>
      <c r="D171" s="233" t="s">
        <v>139</v>
      </c>
      <c r="E171" s="245" t="s">
        <v>1</v>
      </c>
      <c r="F171" s="246" t="s">
        <v>167</v>
      </c>
      <c r="G171" s="244"/>
      <c r="H171" s="247">
        <v>620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139</v>
      </c>
      <c r="AU171" s="253" t="s">
        <v>88</v>
      </c>
      <c r="AV171" s="14" t="s">
        <v>137</v>
      </c>
      <c r="AW171" s="14" t="s">
        <v>34</v>
      </c>
      <c r="AX171" s="14" t="s">
        <v>86</v>
      </c>
      <c r="AY171" s="253" t="s">
        <v>130</v>
      </c>
    </row>
    <row r="172" s="2" customFormat="1" ht="21.75" customHeight="1">
      <c r="A172" s="38"/>
      <c r="B172" s="39"/>
      <c r="C172" s="218" t="s">
        <v>378</v>
      </c>
      <c r="D172" s="218" t="s">
        <v>132</v>
      </c>
      <c r="E172" s="219" t="s">
        <v>251</v>
      </c>
      <c r="F172" s="220" t="s">
        <v>252</v>
      </c>
      <c r="G172" s="221" t="s">
        <v>135</v>
      </c>
      <c r="H172" s="222">
        <v>620</v>
      </c>
      <c r="I172" s="223"/>
      <c r="J172" s="224">
        <f>ROUND(I172*H172,2)</f>
        <v>0</v>
      </c>
      <c r="K172" s="220" t="s">
        <v>136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0.192</v>
      </c>
      <c r="R172" s="227">
        <f>Q172*H172</f>
        <v>119.04000000000001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137</v>
      </c>
      <c r="AT172" s="229" t="s">
        <v>132</v>
      </c>
      <c r="AU172" s="229" t="s">
        <v>88</v>
      </c>
      <c r="AY172" s="17" t="s">
        <v>130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137</v>
      </c>
      <c r="BM172" s="229" t="s">
        <v>379</v>
      </c>
    </row>
    <row r="173" s="13" customFormat="1">
      <c r="A173" s="13"/>
      <c r="B173" s="231"/>
      <c r="C173" s="232"/>
      <c r="D173" s="233" t="s">
        <v>139</v>
      </c>
      <c r="E173" s="234" t="s">
        <v>1</v>
      </c>
      <c r="F173" s="235" t="s">
        <v>380</v>
      </c>
      <c r="G173" s="232"/>
      <c r="H173" s="236">
        <v>620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139</v>
      </c>
      <c r="AU173" s="242" t="s">
        <v>88</v>
      </c>
      <c r="AV173" s="13" t="s">
        <v>88</v>
      </c>
      <c r="AW173" s="13" t="s">
        <v>34</v>
      </c>
      <c r="AX173" s="13" t="s">
        <v>86</v>
      </c>
      <c r="AY173" s="242" t="s">
        <v>130</v>
      </c>
    </row>
    <row r="174" s="12" customFormat="1" ht="22.8" customHeight="1">
      <c r="A174" s="12"/>
      <c r="B174" s="202"/>
      <c r="C174" s="203"/>
      <c r="D174" s="204" t="s">
        <v>77</v>
      </c>
      <c r="E174" s="216" t="s">
        <v>255</v>
      </c>
      <c r="F174" s="216" t="s">
        <v>256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SUM(P175:P192)</f>
        <v>0</v>
      </c>
      <c r="Q174" s="210"/>
      <c r="R174" s="211">
        <f>SUM(R175:R192)</f>
        <v>1.1225499999999999</v>
      </c>
      <c r="S174" s="210"/>
      <c r="T174" s="212">
        <f>SUM(T175:T192)</f>
        <v>0.082000000000000003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86</v>
      </c>
      <c r="AT174" s="214" t="s">
        <v>77</v>
      </c>
      <c r="AU174" s="214" t="s">
        <v>86</v>
      </c>
      <c r="AY174" s="213" t="s">
        <v>130</v>
      </c>
      <c r="BK174" s="215">
        <f>SUM(BK175:BK192)</f>
        <v>0</v>
      </c>
    </row>
    <row r="175" s="2" customFormat="1" ht="24.15" customHeight="1">
      <c r="A175" s="38"/>
      <c r="B175" s="39"/>
      <c r="C175" s="218" t="s">
        <v>323</v>
      </c>
      <c r="D175" s="218" t="s">
        <v>132</v>
      </c>
      <c r="E175" s="219" t="s">
        <v>258</v>
      </c>
      <c r="F175" s="220" t="s">
        <v>259</v>
      </c>
      <c r="G175" s="221" t="s">
        <v>260</v>
      </c>
      <c r="H175" s="222">
        <v>6</v>
      </c>
      <c r="I175" s="223"/>
      <c r="J175" s="224">
        <f>ROUND(I175*H175,2)</f>
        <v>0</v>
      </c>
      <c r="K175" s="220" t="s">
        <v>136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0.00069999999999999999</v>
      </c>
      <c r="R175" s="227">
        <f>Q175*H175</f>
        <v>0.0041999999999999997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137</v>
      </c>
      <c r="AT175" s="229" t="s">
        <v>132</v>
      </c>
      <c r="AU175" s="229" t="s">
        <v>88</v>
      </c>
      <c r="AY175" s="17" t="s">
        <v>130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137</v>
      </c>
      <c r="BM175" s="229" t="s">
        <v>381</v>
      </c>
    </row>
    <row r="176" s="13" customFormat="1">
      <c r="A176" s="13"/>
      <c r="B176" s="231"/>
      <c r="C176" s="232"/>
      <c r="D176" s="233" t="s">
        <v>139</v>
      </c>
      <c r="E176" s="234" t="s">
        <v>1</v>
      </c>
      <c r="F176" s="235" t="s">
        <v>382</v>
      </c>
      <c r="G176" s="232"/>
      <c r="H176" s="236">
        <v>6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139</v>
      </c>
      <c r="AU176" s="242" t="s">
        <v>88</v>
      </c>
      <c r="AV176" s="13" t="s">
        <v>88</v>
      </c>
      <c r="AW176" s="13" t="s">
        <v>34</v>
      </c>
      <c r="AX176" s="13" t="s">
        <v>86</v>
      </c>
      <c r="AY176" s="242" t="s">
        <v>130</v>
      </c>
    </row>
    <row r="177" s="2" customFormat="1" ht="24.15" customHeight="1">
      <c r="A177" s="38"/>
      <c r="B177" s="39"/>
      <c r="C177" s="254" t="s">
        <v>328</v>
      </c>
      <c r="D177" s="254" t="s">
        <v>229</v>
      </c>
      <c r="E177" s="255" t="s">
        <v>264</v>
      </c>
      <c r="F177" s="256" t="s">
        <v>265</v>
      </c>
      <c r="G177" s="257" t="s">
        <v>260</v>
      </c>
      <c r="H177" s="258">
        <v>2</v>
      </c>
      <c r="I177" s="259"/>
      <c r="J177" s="260">
        <f>ROUND(I177*H177,2)</f>
        <v>0</v>
      </c>
      <c r="K177" s="256" t="s">
        <v>136</v>
      </c>
      <c r="L177" s="261"/>
      <c r="M177" s="262" t="s">
        <v>1</v>
      </c>
      <c r="N177" s="263" t="s">
        <v>43</v>
      </c>
      <c r="O177" s="91"/>
      <c r="P177" s="227">
        <f>O177*H177</f>
        <v>0</v>
      </c>
      <c r="Q177" s="227">
        <v>0.010999999999999999</v>
      </c>
      <c r="R177" s="227">
        <f>Q177*H177</f>
        <v>0.021999999999999999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233</v>
      </c>
      <c r="AT177" s="229" t="s">
        <v>229</v>
      </c>
      <c r="AU177" s="229" t="s">
        <v>88</v>
      </c>
      <c r="AY177" s="17" t="s">
        <v>130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137</v>
      </c>
      <c r="BM177" s="229" t="s">
        <v>383</v>
      </c>
    </row>
    <row r="178" s="13" customFormat="1">
      <c r="A178" s="13"/>
      <c r="B178" s="231"/>
      <c r="C178" s="232"/>
      <c r="D178" s="233" t="s">
        <v>139</v>
      </c>
      <c r="E178" s="234" t="s">
        <v>1</v>
      </c>
      <c r="F178" s="235" t="s">
        <v>384</v>
      </c>
      <c r="G178" s="232"/>
      <c r="H178" s="236">
        <v>2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139</v>
      </c>
      <c r="AU178" s="242" t="s">
        <v>88</v>
      </c>
      <c r="AV178" s="13" t="s">
        <v>88</v>
      </c>
      <c r="AW178" s="13" t="s">
        <v>34</v>
      </c>
      <c r="AX178" s="13" t="s">
        <v>86</v>
      </c>
      <c r="AY178" s="242" t="s">
        <v>130</v>
      </c>
    </row>
    <row r="179" s="2" customFormat="1" ht="24.15" customHeight="1">
      <c r="A179" s="38"/>
      <c r="B179" s="39"/>
      <c r="C179" s="254" t="s">
        <v>269</v>
      </c>
      <c r="D179" s="254" t="s">
        <v>229</v>
      </c>
      <c r="E179" s="255" t="s">
        <v>385</v>
      </c>
      <c r="F179" s="256" t="s">
        <v>386</v>
      </c>
      <c r="G179" s="257" t="s">
        <v>260</v>
      </c>
      <c r="H179" s="258">
        <v>2</v>
      </c>
      <c r="I179" s="259"/>
      <c r="J179" s="260">
        <f>ROUND(I179*H179,2)</f>
        <v>0</v>
      </c>
      <c r="K179" s="256" t="s">
        <v>136</v>
      </c>
      <c r="L179" s="261"/>
      <c r="M179" s="262" t="s">
        <v>1</v>
      </c>
      <c r="N179" s="263" t="s">
        <v>43</v>
      </c>
      <c r="O179" s="91"/>
      <c r="P179" s="227">
        <f>O179*H179</f>
        <v>0</v>
      </c>
      <c r="Q179" s="227">
        <v>0.0025999999999999999</v>
      </c>
      <c r="R179" s="227">
        <f>Q179*H179</f>
        <v>0.0051999999999999998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233</v>
      </c>
      <c r="AT179" s="229" t="s">
        <v>229</v>
      </c>
      <c r="AU179" s="229" t="s">
        <v>88</v>
      </c>
      <c r="AY179" s="17" t="s">
        <v>130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137</v>
      </c>
      <c r="BM179" s="229" t="s">
        <v>387</v>
      </c>
    </row>
    <row r="180" s="13" customFormat="1">
      <c r="A180" s="13"/>
      <c r="B180" s="231"/>
      <c r="C180" s="232"/>
      <c r="D180" s="233" t="s">
        <v>139</v>
      </c>
      <c r="E180" s="234" t="s">
        <v>1</v>
      </c>
      <c r="F180" s="235" t="s">
        <v>388</v>
      </c>
      <c r="G180" s="232"/>
      <c r="H180" s="236">
        <v>2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139</v>
      </c>
      <c r="AU180" s="242" t="s">
        <v>88</v>
      </c>
      <c r="AV180" s="13" t="s">
        <v>88</v>
      </c>
      <c r="AW180" s="13" t="s">
        <v>34</v>
      </c>
      <c r="AX180" s="13" t="s">
        <v>86</v>
      </c>
      <c r="AY180" s="242" t="s">
        <v>130</v>
      </c>
    </row>
    <row r="181" s="2" customFormat="1" ht="24.15" customHeight="1">
      <c r="A181" s="38"/>
      <c r="B181" s="39"/>
      <c r="C181" s="254" t="s">
        <v>283</v>
      </c>
      <c r="D181" s="254" t="s">
        <v>229</v>
      </c>
      <c r="E181" s="255" t="s">
        <v>279</v>
      </c>
      <c r="F181" s="256" t="s">
        <v>280</v>
      </c>
      <c r="G181" s="257" t="s">
        <v>260</v>
      </c>
      <c r="H181" s="258">
        <v>2</v>
      </c>
      <c r="I181" s="259"/>
      <c r="J181" s="260">
        <f>ROUND(I181*H181,2)</f>
        <v>0</v>
      </c>
      <c r="K181" s="256" t="s">
        <v>136</v>
      </c>
      <c r="L181" s="261"/>
      <c r="M181" s="262" t="s">
        <v>1</v>
      </c>
      <c r="N181" s="263" t="s">
        <v>43</v>
      </c>
      <c r="O181" s="91"/>
      <c r="P181" s="227">
        <f>O181*H181</f>
        <v>0</v>
      </c>
      <c r="Q181" s="227">
        <v>0.0012999999999999999</v>
      </c>
      <c r="R181" s="227">
        <f>Q181*H181</f>
        <v>0.0025999999999999999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233</v>
      </c>
      <c r="AT181" s="229" t="s">
        <v>229</v>
      </c>
      <c r="AU181" s="229" t="s">
        <v>88</v>
      </c>
      <c r="AY181" s="17" t="s">
        <v>130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137</v>
      </c>
      <c r="BM181" s="229" t="s">
        <v>389</v>
      </c>
    </row>
    <row r="182" s="13" customFormat="1">
      <c r="A182" s="13"/>
      <c r="B182" s="231"/>
      <c r="C182" s="232"/>
      <c r="D182" s="233" t="s">
        <v>139</v>
      </c>
      <c r="E182" s="234" t="s">
        <v>1</v>
      </c>
      <c r="F182" s="235" t="s">
        <v>282</v>
      </c>
      <c r="G182" s="232"/>
      <c r="H182" s="236">
        <v>2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139</v>
      </c>
      <c r="AU182" s="242" t="s">
        <v>88</v>
      </c>
      <c r="AV182" s="13" t="s">
        <v>88</v>
      </c>
      <c r="AW182" s="13" t="s">
        <v>34</v>
      </c>
      <c r="AX182" s="13" t="s">
        <v>86</v>
      </c>
      <c r="AY182" s="242" t="s">
        <v>130</v>
      </c>
    </row>
    <row r="183" s="2" customFormat="1" ht="24.15" customHeight="1">
      <c r="A183" s="38"/>
      <c r="B183" s="39"/>
      <c r="C183" s="218" t="s">
        <v>288</v>
      </c>
      <c r="D183" s="218" t="s">
        <v>132</v>
      </c>
      <c r="E183" s="219" t="s">
        <v>284</v>
      </c>
      <c r="F183" s="220" t="s">
        <v>285</v>
      </c>
      <c r="G183" s="221" t="s">
        <v>260</v>
      </c>
      <c r="H183" s="222">
        <v>5</v>
      </c>
      <c r="I183" s="223"/>
      <c r="J183" s="224">
        <f>ROUND(I183*H183,2)</f>
        <v>0</v>
      </c>
      <c r="K183" s="220" t="s">
        <v>136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0.11241</v>
      </c>
      <c r="R183" s="227">
        <f>Q183*H183</f>
        <v>0.56204999999999994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137</v>
      </c>
      <c r="AT183" s="229" t="s">
        <v>132</v>
      </c>
      <c r="AU183" s="229" t="s">
        <v>88</v>
      </c>
      <c r="AY183" s="17" t="s">
        <v>130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137</v>
      </c>
      <c r="BM183" s="229" t="s">
        <v>390</v>
      </c>
    </row>
    <row r="184" s="13" customFormat="1">
      <c r="A184" s="13"/>
      <c r="B184" s="231"/>
      <c r="C184" s="232"/>
      <c r="D184" s="233" t="s">
        <v>139</v>
      </c>
      <c r="E184" s="234" t="s">
        <v>1</v>
      </c>
      <c r="F184" s="235" t="s">
        <v>391</v>
      </c>
      <c r="G184" s="232"/>
      <c r="H184" s="236">
        <v>5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139</v>
      </c>
      <c r="AU184" s="242" t="s">
        <v>88</v>
      </c>
      <c r="AV184" s="13" t="s">
        <v>88</v>
      </c>
      <c r="AW184" s="13" t="s">
        <v>34</v>
      </c>
      <c r="AX184" s="13" t="s">
        <v>86</v>
      </c>
      <c r="AY184" s="242" t="s">
        <v>130</v>
      </c>
    </row>
    <row r="185" s="2" customFormat="1" ht="21.75" customHeight="1">
      <c r="A185" s="38"/>
      <c r="B185" s="39"/>
      <c r="C185" s="254" t="s">
        <v>257</v>
      </c>
      <c r="D185" s="254" t="s">
        <v>229</v>
      </c>
      <c r="E185" s="255" t="s">
        <v>289</v>
      </c>
      <c r="F185" s="256" t="s">
        <v>290</v>
      </c>
      <c r="G185" s="257" t="s">
        <v>260</v>
      </c>
      <c r="H185" s="258">
        <v>5</v>
      </c>
      <c r="I185" s="259"/>
      <c r="J185" s="260">
        <f>ROUND(I185*H185,2)</f>
        <v>0</v>
      </c>
      <c r="K185" s="256" t="s">
        <v>136</v>
      </c>
      <c r="L185" s="261"/>
      <c r="M185" s="262" t="s">
        <v>1</v>
      </c>
      <c r="N185" s="263" t="s">
        <v>43</v>
      </c>
      <c r="O185" s="91"/>
      <c r="P185" s="227">
        <f>O185*H185</f>
        <v>0</v>
      </c>
      <c r="Q185" s="227">
        <v>0.0061000000000000004</v>
      </c>
      <c r="R185" s="227">
        <f>Q185*H185</f>
        <v>0.030500000000000003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233</v>
      </c>
      <c r="AT185" s="229" t="s">
        <v>229</v>
      </c>
      <c r="AU185" s="229" t="s">
        <v>88</v>
      </c>
      <c r="AY185" s="17" t="s">
        <v>130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137</v>
      </c>
      <c r="BM185" s="229" t="s">
        <v>392</v>
      </c>
    </row>
    <row r="186" s="2" customFormat="1" ht="24.15" customHeight="1">
      <c r="A186" s="38"/>
      <c r="B186" s="39"/>
      <c r="C186" s="218" t="s">
        <v>393</v>
      </c>
      <c r="D186" s="218" t="s">
        <v>132</v>
      </c>
      <c r="E186" s="219" t="s">
        <v>293</v>
      </c>
      <c r="F186" s="220" t="s">
        <v>294</v>
      </c>
      <c r="G186" s="221" t="s">
        <v>135</v>
      </c>
      <c r="H186" s="222">
        <v>620</v>
      </c>
      <c r="I186" s="223"/>
      <c r="J186" s="224">
        <f>ROUND(I186*H186,2)</f>
        <v>0</v>
      </c>
      <c r="K186" s="220" t="s">
        <v>136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0.00046999999999999999</v>
      </c>
      <c r="R186" s="227">
        <f>Q186*H186</f>
        <v>0.29139999999999999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137</v>
      </c>
      <c r="AT186" s="229" t="s">
        <v>132</v>
      </c>
      <c r="AU186" s="229" t="s">
        <v>88</v>
      </c>
      <c r="AY186" s="17" t="s">
        <v>130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137</v>
      </c>
      <c r="BM186" s="229" t="s">
        <v>394</v>
      </c>
    </row>
    <row r="187" s="13" customFormat="1">
      <c r="A187" s="13"/>
      <c r="B187" s="231"/>
      <c r="C187" s="232"/>
      <c r="D187" s="233" t="s">
        <v>139</v>
      </c>
      <c r="E187" s="234" t="s">
        <v>1</v>
      </c>
      <c r="F187" s="235" t="s">
        <v>380</v>
      </c>
      <c r="G187" s="232"/>
      <c r="H187" s="236">
        <v>620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139</v>
      </c>
      <c r="AU187" s="242" t="s">
        <v>88</v>
      </c>
      <c r="AV187" s="13" t="s">
        <v>88</v>
      </c>
      <c r="AW187" s="13" t="s">
        <v>34</v>
      </c>
      <c r="AX187" s="13" t="s">
        <v>86</v>
      </c>
      <c r="AY187" s="242" t="s">
        <v>130</v>
      </c>
    </row>
    <row r="188" s="2" customFormat="1" ht="24.15" customHeight="1">
      <c r="A188" s="38"/>
      <c r="B188" s="39"/>
      <c r="C188" s="254" t="s">
        <v>8</v>
      </c>
      <c r="D188" s="254" t="s">
        <v>229</v>
      </c>
      <c r="E188" s="255" t="s">
        <v>298</v>
      </c>
      <c r="F188" s="256" t="s">
        <v>299</v>
      </c>
      <c r="G188" s="257" t="s">
        <v>135</v>
      </c>
      <c r="H188" s="258">
        <v>682</v>
      </c>
      <c r="I188" s="259"/>
      <c r="J188" s="260">
        <f>ROUND(I188*H188,2)</f>
        <v>0</v>
      </c>
      <c r="K188" s="256" t="s">
        <v>136</v>
      </c>
      <c r="L188" s="261"/>
      <c r="M188" s="262" t="s">
        <v>1</v>
      </c>
      <c r="N188" s="263" t="s">
        <v>43</v>
      </c>
      <c r="O188" s="91"/>
      <c r="P188" s="227">
        <f>O188*H188</f>
        <v>0</v>
      </c>
      <c r="Q188" s="227">
        <v>0.00029999999999999997</v>
      </c>
      <c r="R188" s="227">
        <f>Q188*H188</f>
        <v>0.20459999999999998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233</v>
      </c>
      <c r="AT188" s="229" t="s">
        <v>229</v>
      </c>
      <c r="AU188" s="229" t="s">
        <v>88</v>
      </c>
      <c r="AY188" s="17" t="s">
        <v>130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137</v>
      </c>
      <c r="BM188" s="229" t="s">
        <v>395</v>
      </c>
    </row>
    <row r="189" s="13" customFormat="1">
      <c r="A189" s="13"/>
      <c r="B189" s="231"/>
      <c r="C189" s="232"/>
      <c r="D189" s="233" t="s">
        <v>139</v>
      </c>
      <c r="E189" s="234" t="s">
        <v>1</v>
      </c>
      <c r="F189" s="235" t="s">
        <v>380</v>
      </c>
      <c r="G189" s="232"/>
      <c r="H189" s="236">
        <v>620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139</v>
      </c>
      <c r="AU189" s="242" t="s">
        <v>88</v>
      </c>
      <c r="AV189" s="13" t="s">
        <v>88</v>
      </c>
      <c r="AW189" s="13" t="s">
        <v>34</v>
      </c>
      <c r="AX189" s="13" t="s">
        <v>86</v>
      </c>
      <c r="AY189" s="242" t="s">
        <v>130</v>
      </c>
    </row>
    <row r="190" s="13" customFormat="1">
      <c r="A190" s="13"/>
      <c r="B190" s="231"/>
      <c r="C190" s="232"/>
      <c r="D190" s="233" t="s">
        <v>139</v>
      </c>
      <c r="E190" s="232"/>
      <c r="F190" s="235" t="s">
        <v>396</v>
      </c>
      <c r="G190" s="232"/>
      <c r="H190" s="236">
        <v>682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139</v>
      </c>
      <c r="AU190" s="242" t="s">
        <v>88</v>
      </c>
      <c r="AV190" s="13" t="s">
        <v>88</v>
      </c>
      <c r="AW190" s="13" t="s">
        <v>4</v>
      </c>
      <c r="AX190" s="13" t="s">
        <v>86</v>
      </c>
      <c r="AY190" s="242" t="s">
        <v>130</v>
      </c>
    </row>
    <row r="191" s="2" customFormat="1" ht="24.15" customHeight="1">
      <c r="A191" s="38"/>
      <c r="B191" s="39"/>
      <c r="C191" s="218" t="s">
        <v>263</v>
      </c>
      <c r="D191" s="218" t="s">
        <v>132</v>
      </c>
      <c r="E191" s="219" t="s">
        <v>303</v>
      </c>
      <c r="F191" s="220" t="s">
        <v>304</v>
      </c>
      <c r="G191" s="221" t="s">
        <v>260</v>
      </c>
      <c r="H191" s="222">
        <v>1</v>
      </c>
      <c r="I191" s="223"/>
      <c r="J191" s="224">
        <f>ROUND(I191*H191,2)</f>
        <v>0</v>
      </c>
      <c r="K191" s="220" t="s">
        <v>136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0.082000000000000003</v>
      </c>
      <c r="T191" s="228">
        <f>S191*H191</f>
        <v>0.082000000000000003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137</v>
      </c>
      <c r="AT191" s="229" t="s">
        <v>132</v>
      </c>
      <c r="AU191" s="229" t="s">
        <v>88</v>
      </c>
      <c r="AY191" s="17" t="s">
        <v>130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137</v>
      </c>
      <c r="BM191" s="229" t="s">
        <v>397</v>
      </c>
    </row>
    <row r="192" s="13" customFormat="1">
      <c r="A192" s="13"/>
      <c r="B192" s="231"/>
      <c r="C192" s="232"/>
      <c r="D192" s="233" t="s">
        <v>139</v>
      </c>
      <c r="E192" s="234" t="s">
        <v>1</v>
      </c>
      <c r="F192" s="235" t="s">
        <v>306</v>
      </c>
      <c r="G192" s="232"/>
      <c r="H192" s="236">
        <v>1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139</v>
      </c>
      <c r="AU192" s="242" t="s">
        <v>88</v>
      </c>
      <c r="AV192" s="13" t="s">
        <v>88</v>
      </c>
      <c r="AW192" s="13" t="s">
        <v>34</v>
      </c>
      <c r="AX192" s="13" t="s">
        <v>86</v>
      </c>
      <c r="AY192" s="242" t="s">
        <v>130</v>
      </c>
    </row>
    <row r="193" s="12" customFormat="1" ht="22.8" customHeight="1">
      <c r="A193" s="12"/>
      <c r="B193" s="202"/>
      <c r="C193" s="203"/>
      <c r="D193" s="204" t="s">
        <v>77</v>
      </c>
      <c r="E193" s="216" t="s">
        <v>316</v>
      </c>
      <c r="F193" s="216" t="s">
        <v>317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SUM(P194:P199)</f>
        <v>0</v>
      </c>
      <c r="Q193" s="210"/>
      <c r="R193" s="211">
        <f>SUM(R194:R199)</f>
        <v>0</v>
      </c>
      <c r="S193" s="210"/>
      <c r="T193" s="212">
        <f>SUM(T194:T199)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86</v>
      </c>
      <c r="AT193" s="214" t="s">
        <v>77</v>
      </c>
      <c r="AU193" s="214" t="s">
        <v>86</v>
      </c>
      <c r="AY193" s="213" t="s">
        <v>130</v>
      </c>
      <c r="BK193" s="215">
        <f>SUM(BK194:BK199)</f>
        <v>0</v>
      </c>
    </row>
    <row r="194" s="2" customFormat="1" ht="21.75" customHeight="1">
      <c r="A194" s="38"/>
      <c r="B194" s="39"/>
      <c r="C194" s="218" t="s">
        <v>244</v>
      </c>
      <c r="D194" s="218" t="s">
        <v>132</v>
      </c>
      <c r="E194" s="219" t="s">
        <v>319</v>
      </c>
      <c r="F194" s="220" t="s">
        <v>320</v>
      </c>
      <c r="G194" s="221" t="s">
        <v>232</v>
      </c>
      <c r="H194" s="222">
        <v>557</v>
      </c>
      <c r="I194" s="223"/>
      <c r="J194" s="224">
        <f>ROUND(I194*H194,2)</f>
        <v>0</v>
      </c>
      <c r="K194" s="220" t="s">
        <v>136</v>
      </c>
      <c r="L194" s="44"/>
      <c r="M194" s="225" t="s">
        <v>1</v>
      </c>
      <c r="N194" s="226" t="s">
        <v>43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137</v>
      </c>
      <c r="AT194" s="229" t="s">
        <v>132</v>
      </c>
      <c r="AU194" s="229" t="s">
        <v>88</v>
      </c>
      <c r="AY194" s="17" t="s">
        <v>130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137</v>
      </c>
      <c r="BM194" s="229" t="s">
        <v>398</v>
      </c>
    </row>
    <row r="195" s="13" customFormat="1">
      <c r="A195" s="13"/>
      <c r="B195" s="231"/>
      <c r="C195" s="232"/>
      <c r="D195" s="233" t="s">
        <v>139</v>
      </c>
      <c r="E195" s="234" t="s">
        <v>1</v>
      </c>
      <c r="F195" s="235" t="s">
        <v>399</v>
      </c>
      <c r="G195" s="232"/>
      <c r="H195" s="236">
        <v>557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139</v>
      </c>
      <c r="AU195" s="242" t="s">
        <v>88</v>
      </c>
      <c r="AV195" s="13" t="s">
        <v>88</v>
      </c>
      <c r="AW195" s="13" t="s">
        <v>34</v>
      </c>
      <c r="AX195" s="13" t="s">
        <v>86</v>
      </c>
      <c r="AY195" s="242" t="s">
        <v>130</v>
      </c>
    </row>
    <row r="196" s="2" customFormat="1" ht="24.15" customHeight="1">
      <c r="A196" s="38"/>
      <c r="B196" s="39"/>
      <c r="C196" s="218" t="s">
        <v>400</v>
      </c>
      <c r="D196" s="218" t="s">
        <v>132</v>
      </c>
      <c r="E196" s="219" t="s">
        <v>324</v>
      </c>
      <c r="F196" s="220" t="s">
        <v>325</v>
      </c>
      <c r="G196" s="221" t="s">
        <v>232</v>
      </c>
      <c r="H196" s="222">
        <v>2506.5</v>
      </c>
      <c r="I196" s="223"/>
      <c r="J196" s="224">
        <f>ROUND(I196*H196,2)</f>
        <v>0</v>
      </c>
      <c r="K196" s="220" t="s">
        <v>136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137</v>
      </c>
      <c r="AT196" s="229" t="s">
        <v>132</v>
      </c>
      <c r="AU196" s="229" t="s">
        <v>88</v>
      </c>
      <c r="AY196" s="17" t="s">
        <v>130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137</v>
      </c>
      <c r="BM196" s="229" t="s">
        <v>401</v>
      </c>
    </row>
    <row r="197" s="13" customFormat="1">
      <c r="A197" s="13"/>
      <c r="B197" s="231"/>
      <c r="C197" s="232"/>
      <c r="D197" s="233" t="s">
        <v>139</v>
      </c>
      <c r="E197" s="234" t="s">
        <v>1</v>
      </c>
      <c r="F197" s="235" t="s">
        <v>402</v>
      </c>
      <c r="G197" s="232"/>
      <c r="H197" s="236">
        <v>2506.5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139</v>
      </c>
      <c r="AU197" s="242" t="s">
        <v>88</v>
      </c>
      <c r="AV197" s="13" t="s">
        <v>88</v>
      </c>
      <c r="AW197" s="13" t="s">
        <v>34</v>
      </c>
      <c r="AX197" s="13" t="s">
        <v>86</v>
      </c>
      <c r="AY197" s="242" t="s">
        <v>130</v>
      </c>
    </row>
    <row r="198" s="2" customFormat="1" ht="44.25" customHeight="1">
      <c r="A198" s="38"/>
      <c r="B198" s="39"/>
      <c r="C198" s="218" t="s">
        <v>250</v>
      </c>
      <c r="D198" s="218" t="s">
        <v>132</v>
      </c>
      <c r="E198" s="219" t="s">
        <v>329</v>
      </c>
      <c r="F198" s="220" t="s">
        <v>330</v>
      </c>
      <c r="G198" s="221" t="s">
        <v>232</v>
      </c>
      <c r="H198" s="222">
        <v>557</v>
      </c>
      <c r="I198" s="223"/>
      <c r="J198" s="224">
        <f>ROUND(I198*H198,2)</f>
        <v>0</v>
      </c>
      <c r="K198" s="220" t="s">
        <v>136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137</v>
      </c>
      <c r="AT198" s="229" t="s">
        <v>132</v>
      </c>
      <c r="AU198" s="229" t="s">
        <v>88</v>
      </c>
      <c r="AY198" s="17" t="s">
        <v>130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86</v>
      </c>
      <c r="BK198" s="230">
        <f>ROUND(I198*H198,2)</f>
        <v>0</v>
      </c>
      <c r="BL198" s="17" t="s">
        <v>137</v>
      </c>
      <c r="BM198" s="229" t="s">
        <v>403</v>
      </c>
    </row>
    <row r="199" s="13" customFormat="1">
      <c r="A199" s="13"/>
      <c r="B199" s="231"/>
      <c r="C199" s="232"/>
      <c r="D199" s="233" t="s">
        <v>139</v>
      </c>
      <c r="E199" s="234" t="s">
        <v>1</v>
      </c>
      <c r="F199" s="235" t="s">
        <v>399</v>
      </c>
      <c r="G199" s="232"/>
      <c r="H199" s="236">
        <v>557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139</v>
      </c>
      <c r="AU199" s="242" t="s">
        <v>88</v>
      </c>
      <c r="AV199" s="13" t="s">
        <v>88</v>
      </c>
      <c r="AW199" s="13" t="s">
        <v>34</v>
      </c>
      <c r="AX199" s="13" t="s">
        <v>86</v>
      </c>
      <c r="AY199" s="242" t="s">
        <v>130</v>
      </c>
    </row>
    <row r="200" s="12" customFormat="1" ht="22.8" customHeight="1">
      <c r="A200" s="12"/>
      <c r="B200" s="202"/>
      <c r="C200" s="203"/>
      <c r="D200" s="204" t="s">
        <v>77</v>
      </c>
      <c r="E200" s="216" t="s">
        <v>332</v>
      </c>
      <c r="F200" s="216" t="s">
        <v>333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P201</f>
        <v>0</v>
      </c>
      <c r="Q200" s="210"/>
      <c r="R200" s="211">
        <f>R201</f>
        <v>0</v>
      </c>
      <c r="S200" s="210"/>
      <c r="T200" s="212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86</v>
      </c>
      <c r="AT200" s="214" t="s">
        <v>77</v>
      </c>
      <c r="AU200" s="214" t="s">
        <v>86</v>
      </c>
      <c r="AY200" s="213" t="s">
        <v>130</v>
      </c>
      <c r="BK200" s="215">
        <f>BK201</f>
        <v>0</v>
      </c>
    </row>
    <row r="201" s="2" customFormat="1" ht="33" customHeight="1">
      <c r="A201" s="38"/>
      <c r="B201" s="39"/>
      <c r="C201" s="218" t="s">
        <v>297</v>
      </c>
      <c r="D201" s="218" t="s">
        <v>132</v>
      </c>
      <c r="E201" s="219" t="s">
        <v>334</v>
      </c>
      <c r="F201" s="220" t="s">
        <v>335</v>
      </c>
      <c r="G201" s="221" t="s">
        <v>232</v>
      </c>
      <c r="H201" s="222">
        <v>405.64100000000002</v>
      </c>
      <c r="I201" s="223"/>
      <c r="J201" s="224">
        <f>ROUND(I201*H201,2)</f>
        <v>0</v>
      </c>
      <c r="K201" s="220" t="s">
        <v>136</v>
      </c>
      <c r="L201" s="44"/>
      <c r="M201" s="264" t="s">
        <v>1</v>
      </c>
      <c r="N201" s="265" t="s">
        <v>43</v>
      </c>
      <c r="O201" s="266"/>
      <c r="P201" s="267">
        <f>O201*H201</f>
        <v>0</v>
      </c>
      <c r="Q201" s="267">
        <v>0</v>
      </c>
      <c r="R201" s="267">
        <f>Q201*H201</f>
        <v>0</v>
      </c>
      <c r="S201" s="267">
        <v>0</v>
      </c>
      <c r="T201" s="26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137</v>
      </c>
      <c r="AT201" s="229" t="s">
        <v>132</v>
      </c>
      <c r="AU201" s="229" t="s">
        <v>88</v>
      </c>
      <c r="AY201" s="17" t="s">
        <v>130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86</v>
      </c>
      <c r="BK201" s="230">
        <f>ROUND(I201*H201,2)</f>
        <v>0</v>
      </c>
      <c r="BL201" s="17" t="s">
        <v>137</v>
      </c>
      <c r="BM201" s="229" t="s">
        <v>404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fkVVIsg7gOFs+kqbCdvXZVRiWCrjDYVv3Owkbasu53CVDJSga7hxO1TbQfyntE+4z9saj1ZwrmJ5YILchRjEVQ==" hashValue="JUYsYVP82rSjSaMGL0O6qorb5qcy/gIAId6+ixuJxbAnQHHFdUSuOhTJJwKAQ6XdkB33XLVdLrwV0uJHGDHmnw==" algorithmName="SHA-512" password="CC35"/>
  <autoFilter ref="C121:K20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Zpevnění stávajících komunikací v lokalitě U Vodárny, Kolín - 1.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ROUND((SUM(BE122:BE210)),  2)</f>
        <v>0</v>
      </c>
      <c r="G33" s="38"/>
      <c r="H33" s="38"/>
      <c r="I33" s="155">
        <v>0.20999999999999999</v>
      </c>
      <c r="J33" s="154">
        <f>ROUND(((SUM(BE122:BE210))*I33),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ROUND((SUM(BF122:BF210)),  2)</f>
        <v>0</v>
      </c>
      <c r="G34" s="38"/>
      <c r="H34" s="38"/>
      <c r="I34" s="155">
        <v>0.12</v>
      </c>
      <c r="J34" s="154">
        <f>ROUND(((SUM(BF122:BF210))*I34),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ROUND((SUM(BG122:BG210)),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ROUND((SUM(BH122:BH210)),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ROUND((SUM(BI122:BI210)),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Zpevnění stávajících komunikací v lokalitě U Vodárny, Kolín - 1.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Větev V4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Kolín</v>
      </c>
      <c r="G89" s="40"/>
      <c r="H89" s="40"/>
      <c r="I89" s="32" t="s">
        <v>22</v>
      </c>
      <c r="J89" s="79" t="str">
        <f>IF(J12="","",J12)</f>
        <v>25. 10. 2024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Kolín</v>
      </c>
      <c r="G91" s="40"/>
      <c r="H91" s="40"/>
      <c r="I91" s="32" t="s">
        <v>31</v>
      </c>
      <c r="J91" s="36" t="str">
        <f>E21</f>
        <v>TIMAO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J167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112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113</v>
      </c>
      <c r="E101" s="188"/>
      <c r="F101" s="188"/>
      <c r="G101" s="188"/>
      <c r="H101" s="188"/>
      <c r="I101" s="188"/>
      <c r="J101" s="189">
        <f>J198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114</v>
      </c>
      <c r="E102" s="188"/>
      <c r="F102" s="188"/>
      <c r="G102" s="188"/>
      <c r="H102" s="188"/>
      <c r="I102" s="188"/>
      <c r="J102" s="189">
        <f>J209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Zpevnění stávajících komunikací v lokalitě U Vodárny, Kolín - 1. etapa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03 - Větev V4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Kolín</v>
      </c>
      <c r="G116" s="40"/>
      <c r="H116" s="40"/>
      <c r="I116" s="32" t="s">
        <v>22</v>
      </c>
      <c r="J116" s="79" t="str">
        <f>IF(J12="","",J12)</f>
        <v>25. 10. 2024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Město Kolín</v>
      </c>
      <c r="G118" s="40"/>
      <c r="H118" s="40"/>
      <c r="I118" s="32" t="s">
        <v>31</v>
      </c>
      <c r="J118" s="36" t="str">
        <f>E21</f>
        <v>TIMAO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116</v>
      </c>
      <c r="D121" s="194" t="s">
        <v>63</v>
      </c>
      <c r="E121" s="194" t="s">
        <v>59</v>
      </c>
      <c r="F121" s="194" t="s">
        <v>60</v>
      </c>
      <c r="G121" s="194" t="s">
        <v>117</v>
      </c>
      <c r="H121" s="194" t="s">
        <v>118</v>
      </c>
      <c r="I121" s="194" t="s">
        <v>119</v>
      </c>
      <c r="J121" s="194" t="s">
        <v>106</v>
      </c>
      <c r="K121" s="195" t="s">
        <v>120</v>
      </c>
      <c r="L121" s="196"/>
      <c r="M121" s="100" t="s">
        <v>1</v>
      </c>
      <c r="N121" s="101" t="s">
        <v>42</v>
      </c>
      <c r="O121" s="101" t="s">
        <v>121</v>
      </c>
      <c r="P121" s="101" t="s">
        <v>122</v>
      </c>
      <c r="Q121" s="101" t="s">
        <v>123</v>
      </c>
      <c r="R121" s="101" t="s">
        <v>124</v>
      </c>
      <c r="S121" s="101" t="s">
        <v>125</v>
      </c>
      <c r="T121" s="102" t="s">
        <v>126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127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863.42014000000006</v>
      </c>
      <c r="S122" s="104"/>
      <c r="T122" s="200">
        <f>T123</f>
        <v>226.14547999999999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108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77</v>
      </c>
      <c r="E123" s="205" t="s">
        <v>128</v>
      </c>
      <c r="F123" s="205" t="s">
        <v>129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P124+P167+P172+P198+P209</f>
        <v>0</v>
      </c>
      <c r="Q123" s="210"/>
      <c r="R123" s="211">
        <f>R124+R167+R172+R198+R209</f>
        <v>863.42014000000006</v>
      </c>
      <c r="S123" s="210"/>
      <c r="T123" s="212">
        <f>T124+T167+T172+T198+T209</f>
        <v>226.14547999999999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86</v>
      </c>
      <c r="AT123" s="214" t="s">
        <v>77</v>
      </c>
      <c r="AU123" s="214" t="s">
        <v>78</v>
      </c>
      <c r="AY123" s="213" t="s">
        <v>130</v>
      </c>
      <c r="BK123" s="215">
        <f>BK124+BK167+BK172+BK198+BK209</f>
        <v>0</v>
      </c>
    </row>
    <row r="124" s="12" customFormat="1" ht="22.8" customHeight="1">
      <c r="A124" s="12"/>
      <c r="B124" s="202"/>
      <c r="C124" s="203"/>
      <c r="D124" s="204" t="s">
        <v>77</v>
      </c>
      <c r="E124" s="216" t="s">
        <v>86</v>
      </c>
      <c r="F124" s="216" t="s">
        <v>131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SUM(P125:P166)</f>
        <v>0</v>
      </c>
      <c r="Q124" s="210"/>
      <c r="R124" s="211">
        <f>SUM(R125:R166)</f>
        <v>0.58799999999999997</v>
      </c>
      <c r="S124" s="210"/>
      <c r="T124" s="212">
        <f>SUM(T125:T166)</f>
        <v>224.56999999999999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86</v>
      </c>
      <c r="AT124" s="214" t="s">
        <v>77</v>
      </c>
      <c r="AU124" s="214" t="s">
        <v>86</v>
      </c>
      <c r="AY124" s="213" t="s">
        <v>130</v>
      </c>
      <c r="BK124" s="215">
        <f>SUM(BK125:BK166)</f>
        <v>0</v>
      </c>
    </row>
    <row r="125" s="2" customFormat="1" ht="24.15" customHeight="1">
      <c r="A125" s="38"/>
      <c r="B125" s="39"/>
      <c r="C125" s="218" t="s">
        <v>283</v>
      </c>
      <c r="D125" s="218" t="s">
        <v>132</v>
      </c>
      <c r="E125" s="219" t="s">
        <v>338</v>
      </c>
      <c r="F125" s="220" t="s">
        <v>339</v>
      </c>
      <c r="G125" s="221" t="s">
        <v>135</v>
      </c>
      <c r="H125" s="222">
        <v>264.19999999999999</v>
      </c>
      <c r="I125" s="223"/>
      <c r="J125" s="224">
        <f>ROUND(I125*H125,2)</f>
        <v>0</v>
      </c>
      <c r="K125" s="220" t="s">
        <v>136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0.17000000000000001</v>
      </c>
      <c r="T125" s="228">
        <f>S125*H125</f>
        <v>44.914000000000001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137</v>
      </c>
      <c r="AT125" s="229" t="s">
        <v>132</v>
      </c>
      <c r="AU125" s="229" t="s">
        <v>88</v>
      </c>
      <c r="AY125" s="17" t="s">
        <v>130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137</v>
      </c>
      <c r="BM125" s="229" t="s">
        <v>406</v>
      </c>
    </row>
    <row r="126" s="13" customFormat="1">
      <c r="A126" s="13"/>
      <c r="B126" s="231"/>
      <c r="C126" s="232"/>
      <c r="D126" s="233" t="s">
        <v>139</v>
      </c>
      <c r="E126" s="234" t="s">
        <v>1</v>
      </c>
      <c r="F126" s="235" t="s">
        <v>407</v>
      </c>
      <c r="G126" s="232"/>
      <c r="H126" s="236">
        <v>264.19999999999999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139</v>
      </c>
      <c r="AU126" s="242" t="s">
        <v>88</v>
      </c>
      <c r="AV126" s="13" t="s">
        <v>88</v>
      </c>
      <c r="AW126" s="13" t="s">
        <v>34</v>
      </c>
      <c r="AX126" s="13" t="s">
        <v>86</v>
      </c>
      <c r="AY126" s="242" t="s">
        <v>130</v>
      </c>
    </row>
    <row r="127" s="2" customFormat="1" ht="24.15" customHeight="1">
      <c r="A127" s="38"/>
      <c r="B127" s="39"/>
      <c r="C127" s="218" t="s">
        <v>263</v>
      </c>
      <c r="D127" s="218" t="s">
        <v>132</v>
      </c>
      <c r="E127" s="219" t="s">
        <v>347</v>
      </c>
      <c r="F127" s="220" t="s">
        <v>348</v>
      </c>
      <c r="G127" s="221" t="s">
        <v>135</v>
      </c>
      <c r="H127" s="222">
        <v>1056.8</v>
      </c>
      <c r="I127" s="223"/>
      <c r="J127" s="224">
        <f>ROUND(I127*H127,2)</f>
        <v>0</v>
      </c>
      <c r="K127" s="220" t="s">
        <v>136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0.17000000000000001</v>
      </c>
      <c r="T127" s="228">
        <f>S127*H127</f>
        <v>179.65600000000001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137</v>
      </c>
      <c r="AT127" s="229" t="s">
        <v>132</v>
      </c>
      <c r="AU127" s="229" t="s">
        <v>88</v>
      </c>
      <c r="AY127" s="17" t="s">
        <v>130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137</v>
      </c>
      <c r="BM127" s="229" t="s">
        <v>408</v>
      </c>
    </row>
    <row r="128" s="13" customFormat="1">
      <c r="A128" s="13"/>
      <c r="B128" s="231"/>
      <c r="C128" s="232"/>
      <c r="D128" s="233" t="s">
        <v>139</v>
      </c>
      <c r="E128" s="234" t="s">
        <v>1</v>
      </c>
      <c r="F128" s="235" t="s">
        <v>409</v>
      </c>
      <c r="G128" s="232"/>
      <c r="H128" s="236">
        <v>1056.8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139</v>
      </c>
      <c r="AU128" s="242" t="s">
        <v>88</v>
      </c>
      <c r="AV128" s="13" t="s">
        <v>88</v>
      </c>
      <c r="AW128" s="13" t="s">
        <v>34</v>
      </c>
      <c r="AX128" s="13" t="s">
        <v>86</v>
      </c>
      <c r="AY128" s="242" t="s">
        <v>130</v>
      </c>
    </row>
    <row r="129" s="2" customFormat="1" ht="16.5" customHeight="1">
      <c r="A129" s="38"/>
      <c r="B129" s="39"/>
      <c r="C129" s="218" t="s">
        <v>288</v>
      </c>
      <c r="D129" s="218" t="s">
        <v>132</v>
      </c>
      <c r="E129" s="219" t="s">
        <v>142</v>
      </c>
      <c r="F129" s="220" t="s">
        <v>143</v>
      </c>
      <c r="G129" s="221" t="s">
        <v>135</v>
      </c>
      <c r="H129" s="222">
        <v>88</v>
      </c>
      <c r="I129" s="223"/>
      <c r="J129" s="224">
        <f>ROUND(I129*H129,2)</f>
        <v>0</v>
      </c>
      <c r="K129" s="220" t="s">
        <v>136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137</v>
      </c>
      <c r="AT129" s="229" t="s">
        <v>132</v>
      </c>
      <c r="AU129" s="229" t="s">
        <v>88</v>
      </c>
      <c r="AY129" s="17" t="s">
        <v>130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137</v>
      </c>
      <c r="BM129" s="229" t="s">
        <v>410</v>
      </c>
    </row>
    <row r="130" s="13" customFormat="1">
      <c r="A130" s="13"/>
      <c r="B130" s="231"/>
      <c r="C130" s="232"/>
      <c r="D130" s="233" t="s">
        <v>139</v>
      </c>
      <c r="E130" s="234" t="s">
        <v>1</v>
      </c>
      <c r="F130" s="235" t="s">
        <v>411</v>
      </c>
      <c r="G130" s="232"/>
      <c r="H130" s="236">
        <v>88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139</v>
      </c>
      <c r="AU130" s="242" t="s">
        <v>88</v>
      </c>
      <c r="AV130" s="13" t="s">
        <v>88</v>
      </c>
      <c r="AW130" s="13" t="s">
        <v>34</v>
      </c>
      <c r="AX130" s="13" t="s">
        <v>86</v>
      </c>
      <c r="AY130" s="242" t="s">
        <v>130</v>
      </c>
    </row>
    <row r="131" s="2" customFormat="1" ht="24.15" customHeight="1">
      <c r="A131" s="38"/>
      <c r="B131" s="39"/>
      <c r="C131" s="218" t="s">
        <v>257</v>
      </c>
      <c r="D131" s="218" t="s">
        <v>132</v>
      </c>
      <c r="E131" s="219" t="s">
        <v>146</v>
      </c>
      <c r="F131" s="220" t="s">
        <v>147</v>
      </c>
      <c r="G131" s="221" t="s">
        <v>135</v>
      </c>
      <c r="H131" s="222">
        <v>352</v>
      </c>
      <c r="I131" s="223"/>
      <c r="J131" s="224">
        <f>ROUND(I131*H131,2)</f>
        <v>0</v>
      </c>
      <c r="K131" s="220" t="s">
        <v>136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137</v>
      </c>
      <c r="AT131" s="229" t="s">
        <v>132</v>
      </c>
      <c r="AU131" s="229" t="s">
        <v>88</v>
      </c>
      <c r="AY131" s="17" t="s">
        <v>130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137</v>
      </c>
      <c r="BM131" s="229" t="s">
        <v>412</v>
      </c>
    </row>
    <row r="132" s="13" customFormat="1">
      <c r="A132" s="13"/>
      <c r="B132" s="231"/>
      <c r="C132" s="232"/>
      <c r="D132" s="233" t="s">
        <v>139</v>
      </c>
      <c r="E132" s="234" t="s">
        <v>1</v>
      </c>
      <c r="F132" s="235" t="s">
        <v>413</v>
      </c>
      <c r="G132" s="232"/>
      <c r="H132" s="236">
        <v>352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139</v>
      </c>
      <c r="AU132" s="242" t="s">
        <v>88</v>
      </c>
      <c r="AV132" s="13" t="s">
        <v>88</v>
      </c>
      <c r="AW132" s="13" t="s">
        <v>34</v>
      </c>
      <c r="AX132" s="13" t="s">
        <v>86</v>
      </c>
      <c r="AY132" s="242" t="s">
        <v>130</v>
      </c>
    </row>
    <row r="133" s="2" customFormat="1" ht="24.15" customHeight="1">
      <c r="A133" s="38"/>
      <c r="B133" s="39"/>
      <c r="C133" s="218" t="s">
        <v>269</v>
      </c>
      <c r="D133" s="218" t="s">
        <v>132</v>
      </c>
      <c r="E133" s="219" t="s">
        <v>161</v>
      </c>
      <c r="F133" s="220" t="s">
        <v>162</v>
      </c>
      <c r="G133" s="221" t="s">
        <v>163</v>
      </c>
      <c r="H133" s="222">
        <v>10.6</v>
      </c>
      <c r="I133" s="223"/>
      <c r="J133" s="224">
        <f>ROUND(I133*H133,2)</f>
        <v>0</v>
      </c>
      <c r="K133" s="220" t="s">
        <v>136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137</v>
      </c>
      <c r="AT133" s="229" t="s">
        <v>132</v>
      </c>
      <c r="AU133" s="229" t="s">
        <v>88</v>
      </c>
      <c r="AY133" s="17" t="s">
        <v>130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137</v>
      </c>
      <c r="BM133" s="229" t="s">
        <v>414</v>
      </c>
    </row>
    <row r="134" s="13" customFormat="1">
      <c r="A134" s="13"/>
      <c r="B134" s="231"/>
      <c r="C134" s="232"/>
      <c r="D134" s="233" t="s">
        <v>139</v>
      </c>
      <c r="E134" s="234" t="s">
        <v>1</v>
      </c>
      <c r="F134" s="235" t="s">
        <v>415</v>
      </c>
      <c r="G134" s="232"/>
      <c r="H134" s="236">
        <v>10.6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139</v>
      </c>
      <c r="AU134" s="242" t="s">
        <v>88</v>
      </c>
      <c r="AV134" s="13" t="s">
        <v>88</v>
      </c>
      <c r="AW134" s="13" t="s">
        <v>34</v>
      </c>
      <c r="AX134" s="13" t="s">
        <v>78</v>
      </c>
      <c r="AY134" s="242" t="s">
        <v>130</v>
      </c>
    </row>
    <row r="135" s="14" customFormat="1">
      <c r="A135" s="14"/>
      <c r="B135" s="243"/>
      <c r="C135" s="244"/>
      <c r="D135" s="233" t="s">
        <v>139</v>
      </c>
      <c r="E135" s="245" t="s">
        <v>1</v>
      </c>
      <c r="F135" s="246" t="s">
        <v>167</v>
      </c>
      <c r="G135" s="244"/>
      <c r="H135" s="247">
        <v>10.6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139</v>
      </c>
      <c r="AU135" s="253" t="s">
        <v>88</v>
      </c>
      <c r="AV135" s="14" t="s">
        <v>137</v>
      </c>
      <c r="AW135" s="14" t="s">
        <v>34</v>
      </c>
      <c r="AX135" s="14" t="s">
        <v>86</v>
      </c>
      <c r="AY135" s="253" t="s">
        <v>130</v>
      </c>
    </row>
    <row r="136" s="2" customFormat="1" ht="24.15" customHeight="1">
      <c r="A136" s="38"/>
      <c r="B136" s="39"/>
      <c r="C136" s="218" t="s">
        <v>273</v>
      </c>
      <c r="D136" s="218" t="s">
        <v>132</v>
      </c>
      <c r="E136" s="219" t="s">
        <v>169</v>
      </c>
      <c r="F136" s="220" t="s">
        <v>170</v>
      </c>
      <c r="G136" s="221" t="s">
        <v>163</v>
      </c>
      <c r="H136" s="222">
        <v>21.100000000000001</v>
      </c>
      <c r="I136" s="223"/>
      <c r="J136" s="224">
        <f>ROUND(I136*H136,2)</f>
        <v>0</v>
      </c>
      <c r="K136" s="220" t="s">
        <v>136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137</v>
      </c>
      <c r="AT136" s="229" t="s">
        <v>132</v>
      </c>
      <c r="AU136" s="229" t="s">
        <v>88</v>
      </c>
      <c r="AY136" s="17" t="s">
        <v>130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137</v>
      </c>
      <c r="BM136" s="229" t="s">
        <v>416</v>
      </c>
    </row>
    <row r="137" s="13" customFormat="1">
      <c r="A137" s="13"/>
      <c r="B137" s="231"/>
      <c r="C137" s="232"/>
      <c r="D137" s="233" t="s">
        <v>139</v>
      </c>
      <c r="E137" s="234" t="s">
        <v>1</v>
      </c>
      <c r="F137" s="235" t="s">
        <v>417</v>
      </c>
      <c r="G137" s="232"/>
      <c r="H137" s="236">
        <v>21.100000000000001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139</v>
      </c>
      <c r="AU137" s="242" t="s">
        <v>88</v>
      </c>
      <c r="AV137" s="13" t="s">
        <v>88</v>
      </c>
      <c r="AW137" s="13" t="s">
        <v>34</v>
      </c>
      <c r="AX137" s="13" t="s">
        <v>78</v>
      </c>
      <c r="AY137" s="242" t="s">
        <v>130</v>
      </c>
    </row>
    <row r="138" s="14" customFormat="1">
      <c r="A138" s="14"/>
      <c r="B138" s="243"/>
      <c r="C138" s="244"/>
      <c r="D138" s="233" t="s">
        <v>139</v>
      </c>
      <c r="E138" s="245" t="s">
        <v>1</v>
      </c>
      <c r="F138" s="246" t="s">
        <v>167</v>
      </c>
      <c r="G138" s="244"/>
      <c r="H138" s="247">
        <v>21.100000000000001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139</v>
      </c>
      <c r="AU138" s="253" t="s">
        <v>88</v>
      </c>
      <c r="AV138" s="14" t="s">
        <v>137</v>
      </c>
      <c r="AW138" s="14" t="s">
        <v>34</v>
      </c>
      <c r="AX138" s="14" t="s">
        <v>86</v>
      </c>
      <c r="AY138" s="253" t="s">
        <v>130</v>
      </c>
    </row>
    <row r="139" s="2" customFormat="1" ht="24.15" customHeight="1">
      <c r="A139" s="38"/>
      <c r="B139" s="39"/>
      <c r="C139" s="218" t="s">
        <v>278</v>
      </c>
      <c r="D139" s="218" t="s">
        <v>132</v>
      </c>
      <c r="E139" s="219" t="s">
        <v>175</v>
      </c>
      <c r="F139" s="220" t="s">
        <v>176</v>
      </c>
      <c r="G139" s="221" t="s">
        <v>163</v>
      </c>
      <c r="H139" s="222">
        <v>21.100000000000001</v>
      </c>
      <c r="I139" s="223"/>
      <c r="J139" s="224">
        <f>ROUND(I139*H139,2)</f>
        <v>0</v>
      </c>
      <c r="K139" s="220" t="s">
        <v>136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137</v>
      </c>
      <c r="AT139" s="229" t="s">
        <v>132</v>
      </c>
      <c r="AU139" s="229" t="s">
        <v>88</v>
      </c>
      <c r="AY139" s="17" t="s">
        <v>130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137</v>
      </c>
      <c r="BM139" s="229" t="s">
        <v>418</v>
      </c>
    </row>
    <row r="140" s="13" customFormat="1">
      <c r="A140" s="13"/>
      <c r="B140" s="231"/>
      <c r="C140" s="232"/>
      <c r="D140" s="233" t="s">
        <v>139</v>
      </c>
      <c r="E140" s="234" t="s">
        <v>1</v>
      </c>
      <c r="F140" s="235" t="s">
        <v>419</v>
      </c>
      <c r="G140" s="232"/>
      <c r="H140" s="236">
        <v>21.100000000000001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139</v>
      </c>
      <c r="AU140" s="242" t="s">
        <v>88</v>
      </c>
      <c r="AV140" s="13" t="s">
        <v>88</v>
      </c>
      <c r="AW140" s="13" t="s">
        <v>34</v>
      </c>
      <c r="AX140" s="13" t="s">
        <v>78</v>
      </c>
      <c r="AY140" s="242" t="s">
        <v>130</v>
      </c>
    </row>
    <row r="141" s="14" customFormat="1">
      <c r="A141" s="14"/>
      <c r="B141" s="243"/>
      <c r="C141" s="244"/>
      <c r="D141" s="233" t="s">
        <v>139</v>
      </c>
      <c r="E141" s="245" t="s">
        <v>1</v>
      </c>
      <c r="F141" s="246" t="s">
        <v>167</v>
      </c>
      <c r="G141" s="244"/>
      <c r="H141" s="247">
        <v>21.100000000000001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139</v>
      </c>
      <c r="AU141" s="253" t="s">
        <v>88</v>
      </c>
      <c r="AV141" s="14" t="s">
        <v>137</v>
      </c>
      <c r="AW141" s="14" t="s">
        <v>34</v>
      </c>
      <c r="AX141" s="14" t="s">
        <v>86</v>
      </c>
      <c r="AY141" s="253" t="s">
        <v>130</v>
      </c>
    </row>
    <row r="142" s="2" customFormat="1" ht="37.8" customHeight="1">
      <c r="A142" s="38"/>
      <c r="B142" s="39"/>
      <c r="C142" s="218" t="s">
        <v>346</v>
      </c>
      <c r="D142" s="218" t="s">
        <v>132</v>
      </c>
      <c r="E142" s="219" t="s">
        <v>181</v>
      </c>
      <c r="F142" s="220" t="s">
        <v>182</v>
      </c>
      <c r="G142" s="221" t="s">
        <v>163</v>
      </c>
      <c r="H142" s="222">
        <v>42.299999999999997</v>
      </c>
      <c r="I142" s="223"/>
      <c r="J142" s="224">
        <f>ROUND(I142*H142,2)</f>
        <v>0</v>
      </c>
      <c r="K142" s="220" t="s">
        <v>136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137</v>
      </c>
      <c r="AT142" s="229" t="s">
        <v>132</v>
      </c>
      <c r="AU142" s="229" t="s">
        <v>88</v>
      </c>
      <c r="AY142" s="17" t="s">
        <v>130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137</v>
      </c>
      <c r="BM142" s="229" t="s">
        <v>420</v>
      </c>
    </row>
    <row r="143" s="13" customFormat="1">
      <c r="A143" s="13"/>
      <c r="B143" s="231"/>
      <c r="C143" s="232"/>
      <c r="D143" s="233" t="s">
        <v>139</v>
      </c>
      <c r="E143" s="234" t="s">
        <v>1</v>
      </c>
      <c r="F143" s="235" t="s">
        <v>421</v>
      </c>
      <c r="G143" s="232"/>
      <c r="H143" s="236">
        <v>42.299999999999997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139</v>
      </c>
      <c r="AU143" s="242" t="s">
        <v>88</v>
      </c>
      <c r="AV143" s="13" t="s">
        <v>88</v>
      </c>
      <c r="AW143" s="13" t="s">
        <v>34</v>
      </c>
      <c r="AX143" s="13" t="s">
        <v>78</v>
      </c>
      <c r="AY143" s="242" t="s">
        <v>130</v>
      </c>
    </row>
    <row r="144" s="14" customFormat="1">
      <c r="A144" s="14"/>
      <c r="B144" s="243"/>
      <c r="C144" s="244"/>
      <c r="D144" s="233" t="s">
        <v>139</v>
      </c>
      <c r="E144" s="245" t="s">
        <v>1</v>
      </c>
      <c r="F144" s="246" t="s">
        <v>167</v>
      </c>
      <c r="G144" s="244"/>
      <c r="H144" s="247">
        <v>42.299999999999997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139</v>
      </c>
      <c r="AU144" s="253" t="s">
        <v>88</v>
      </c>
      <c r="AV144" s="14" t="s">
        <v>137</v>
      </c>
      <c r="AW144" s="14" t="s">
        <v>34</v>
      </c>
      <c r="AX144" s="14" t="s">
        <v>86</v>
      </c>
      <c r="AY144" s="253" t="s">
        <v>130</v>
      </c>
    </row>
    <row r="145" s="2" customFormat="1" ht="37.8" customHeight="1">
      <c r="A145" s="38"/>
      <c r="B145" s="39"/>
      <c r="C145" s="218" t="s">
        <v>302</v>
      </c>
      <c r="D145" s="218" t="s">
        <v>132</v>
      </c>
      <c r="E145" s="219" t="s">
        <v>187</v>
      </c>
      <c r="F145" s="220" t="s">
        <v>188</v>
      </c>
      <c r="G145" s="221" t="s">
        <v>163</v>
      </c>
      <c r="H145" s="222">
        <v>84.599999999999994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137</v>
      </c>
      <c r="AT145" s="229" t="s">
        <v>132</v>
      </c>
      <c r="AU145" s="229" t="s">
        <v>88</v>
      </c>
      <c r="AY145" s="17" t="s">
        <v>130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137</v>
      </c>
      <c r="BM145" s="229" t="s">
        <v>422</v>
      </c>
    </row>
    <row r="146" s="13" customFormat="1">
      <c r="A146" s="13"/>
      <c r="B146" s="231"/>
      <c r="C146" s="232"/>
      <c r="D146" s="233" t="s">
        <v>139</v>
      </c>
      <c r="E146" s="234" t="s">
        <v>1</v>
      </c>
      <c r="F146" s="235" t="s">
        <v>423</v>
      </c>
      <c r="G146" s="232"/>
      <c r="H146" s="236">
        <v>84.599999999999994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139</v>
      </c>
      <c r="AU146" s="242" t="s">
        <v>88</v>
      </c>
      <c r="AV146" s="13" t="s">
        <v>88</v>
      </c>
      <c r="AW146" s="13" t="s">
        <v>34</v>
      </c>
      <c r="AX146" s="13" t="s">
        <v>86</v>
      </c>
      <c r="AY146" s="242" t="s">
        <v>130</v>
      </c>
    </row>
    <row r="147" s="2" customFormat="1" ht="37.8" customHeight="1">
      <c r="A147" s="38"/>
      <c r="B147" s="39"/>
      <c r="C147" s="218" t="s">
        <v>201</v>
      </c>
      <c r="D147" s="218" t="s">
        <v>132</v>
      </c>
      <c r="E147" s="219" t="s">
        <v>197</v>
      </c>
      <c r="F147" s="220" t="s">
        <v>198</v>
      </c>
      <c r="G147" s="221" t="s">
        <v>163</v>
      </c>
      <c r="H147" s="222">
        <v>84.599999999999994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137</v>
      </c>
      <c r="AT147" s="229" t="s">
        <v>132</v>
      </c>
      <c r="AU147" s="229" t="s">
        <v>88</v>
      </c>
      <c r="AY147" s="17" t="s">
        <v>130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137</v>
      </c>
      <c r="BM147" s="229" t="s">
        <v>424</v>
      </c>
    </row>
    <row r="148" s="13" customFormat="1">
      <c r="A148" s="13"/>
      <c r="B148" s="231"/>
      <c r="C148" s="232"/>
      <c r="D148" s="233" t="s">
        <v>139</v>
      </c>
      <c r="E148" s="234" t="s">
        <v>1</v>
      </c>
      <c r="F148" s="235" t="s">
        <v>425</v>
      </c>
      <c r="G148" s="232"/>
      <c r="H148" s="236">
        <v>84.599999999999994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139</v>
      </c>
      <c r="AU148" s="242" t="s">
        <v>88</v>
      </c>
      <c r="AV148" s="13" t="s">
        <v>88</v>
      </c>
      <c r="AW148" s="13" t="s">
        <v>34</v>
      </c>
      <c r="AX148" s="13" t="s">
        <v>86</v>
      </c>
      <c r="AY148" s="242" t="s">
        <v>130</v>
      </c>
    </row>
    <row r="149" s="2" customFormat="1" ht="24.15" customHeight="1">
      <c r="A149" s="38"/>
      <c r="B149" s="39"/>
      <c r="C149" s="218" t="s">
        <v>180</v>
      </c>
      <c r="D149" s="218" t="s">
        <v>132</v>
      </c>
      <c r="E149" s="219" t="s">
        <v>207</v>
      </c>
      <c r="F149" s="220" t="s">
        <v>208</v>
      </c>
      <c r="G149" s="221" t="s">
        <v>135</v>
      </c>
      <c r="H149" s="222">
        <v>11</v>
      </c>
      <c r="I149" s="223"/>
      <c r="J149" s="224">
        <f>ROUND(I149*H149,2)</f>
        <v>0</v>
      </c>
      <c r="K149" s="220" t="s">
        <v>136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137</v>
      </c>
      <c r="AT149" s="229" t="s">
        <v>132</v>
      </c>
      <c r="AU149" s="229" t="s">
        <v>88</v>
      </c>
      <c r="AY149" s="17" t="s">
        <v>130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137</v>
      </c>
      <c r="BM149" s="229" t="s">
        <v>426</v>
      </c>
    </row>
    <row r="150" s="13" customFormat="1">
      <c r="A150" s="13"/>
      <c r="B150" s="231"/>
      <c r="C150" s="232"/>
      <c r="D150" s="233" t="s">
        <v>139</v>
      </c>
      <c r="E150" s="234" t="s">
        <v>1</v>
      </c>
      <c r="F150" s="235" t="s">
        <v>427</v>
      </c>
      <c r="G150" s="232"/>
      <c r="H150" s="236">
        <v>11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139</v>
      </c>
      <c r="AU150" s="242" t="s">
        <v>88</v>
      </c>
      <c r="AV150" s="13" t="s">
        <v>88</v>
      </c>
      <c r="AW150" s="13" t="s">
        <v>34</v>
      </c>
      <c r="AX150" s="13" t="s">
        <v>86</v>
      </c>
      <c r="AY150" s="242" t="s">
        <v>130</v>
      </c>
    </row>
    <row r="151" s="2" customFormat="1" ht="24.15" customHeight="1">
      <c r="A151" s="38"/>
      <c r="B151" s="39"/>
      <c r="C151" s="218" t="s">
        <v>191</v>
      </c>
      <c r="D151" s="218" t="s">
        <v>132</v>
      </c>
      <c r="E151" s="219" t="s">
        <v>212</v>
      </c>
      <c r="F151" s="220" t="s">
        <v>213</v>
      </c>
      <c r="G151" s="221" t="s">
        <v>135</v>
      </c>
      <c r="H151" s="222">
        <v>11</v>
      </c>
      <c r="I151" s="223"/>
      <c r="J151" s="224">
        <f>ROUND(I151*H151,2)</f>
        <v>0</v>
      </c>
      <c r="K151" s="220" t="s">
        <v>136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137</v>
      </c>
      <c r="AT151" s="229" t="s">
        <v>132</v>
      </c>
      <c r="AU151" s="229" t="s">
        <v>88</v>
      </c>
      <c r="AY151" s="17" t="s">
        <v>130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137</v>
      </c>
      <c r="BM151" s="229" t="s">
        <v>428</v>
      </c>
    </row>
    <row r="152" s="13" customFormat="1">
      <c r="A152" s="13"/>
      <c r="B152" s="231"/>
      <c r="C152" s="232"/>
      <c r="D152" s="233" t="s">
        <v>139</v>
      </c>
      <c r="E152" s="234" t="s">
        <v>1</v>
      </c>
      <c r="F152" s="235" t="s">
        <v>429</v>
      </c>
      <c r="G152" s="232"/>
      <c r="H152" s="236">
        <v>11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139</v>
      </c>
      <c r="AU152" s="242" t="s">
        <v>88</v>
      </c>
      <c r="AV152" s="13" t="s">
        <v>88</v>
      </c>
      <c r="AW152" s="13" t="s">
        <v>34</v>
      </c>
      <c r="AX152" s="13" t="s">
        <v>86</v>
      </c>
      <c r="AY152" s="242" t="s">
        <v>130</v>
      </c>
    </row>
    <row r="153" s="2" customFormat="1" ht="24.15" customHeight="1">
      <c r="A153" s="38"/>
      <c r="B153" s="39"/>
      <c r="C153" s="218" t="s">
        <v>160</v>
      </c>
      <c r="D153" s="218" t="s">
        <v>132</v>
      </c>
      <c r="E153" s="219" t="s">
        <v>217</v>
      </c>
      <c r="F153" s="220" t="s">
        <v>218</v>
      </c>
      <c r="G153" s="221" t="s">
        <v>135</v>
      </c>
      <c r="H153" s="222">
        <v>11</v>
      </c>
      <c r="I153" s="223"/>
      <c r="J153" s="224">
        <f>ROUND(I153*H153,2)</f>
        <v>0</v>
      </c>
      <c r="K153" s="220" t="s">
        <v>136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137</v>
      </c>
      <c r="AT153" s="229" t="s">
        <v>132</v>
      </c>
      <c r="AU153" s="229" t="s">
        <v>88</v>
      </c>
      <c r="AY153" s="17" t="s">
        <v>130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137</v>
      </c>
      <c r="BM153" s="229" t="s">
        <v>430</v>
      </c>
    </row>
    <row r="154" s="13" customFormat="1">
      <c r="A154" s="13"/>
      <c r="B154" s="231"/>
      <c r="C154" s="232"/>
      <c r="D154" s="233" t="s">
        <v>139</v>
      </c>
      <c r="E154" s="234" t="s">
        <v>1</v>
      </c>
      <c r="F154" s="235" t="s">
        <v>427</v>
      </c>
      <c r="G154" s="232"/>
      <c r="H154" s="236">
        <v>11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139</v>
      </c>
      <c r="AU154" s="242" t="s">
        <v>88</v>
      </c>
      <c r="AV154" s="13" t="s">
        <v>88</v>
      </c>
      <c r="AW154" s="13" t="s">
        <v>34</v>
      </c>
      <c r="AX154" s="13" t="s">
        <v>86</v>
      </c>
      <c r="AY154" s="242" t="s">
        <v>130</v>
      </c>
    </row>
    <row r="155" s="2" customFormat="1" ht="24.15" customHeight="1">
      <c r="A155" s="38"/>
      <c r="B155" s="39"/>
      <c r="C155" s="218" t="s">
        <v>168</v>
      </c>
      <c r="D155" s="218" t="s">
        <v>132</v>
      </c>
      <c r="E155" s="219" t="s">
        <v>221</v>
      </c>
      <c r="F155" s="220" t="s">
        <v>222</v>
      </c>
      <c r="G155" s="221" t="s">
        <v>135</v>
      </c>
      <c r="H155" s="222">
        <v>11</v>
      </c>
      <c r="I155" s="223"/>
      <c r="J155" s="224">
        <f>ROUND(I155*H155,2)</f>
        <v>0</v>
      </c>
      <c r="K155" s="220" t="s">
        <v>136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137</v>
      </c>
      <c r="AT155" s="229" t="s">
        <v>132</v>
      </c>
      <c r="AU155" s="229" t="s">
        <v>88</v>
      </c>
      <c r="AY155" s="17" t="s">
        <v>130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137</v>
      </c>
      <c r="BM155" s="229" t="s">
        <v>431</v>
      </c>
    </row>
    <row r="156" s="13" customFormat="1">
      <c r="A156" s="13"/>
      <c r="B156" s="231"/>
      <c r="C156" s="232"/>
      <c r="D156" s="233" t="s">
        <v>139</v>
      </c>
      <c r="E156" s="234" t="s">
        <v>1</v>
      </c>
      <c r="F156" s="235" t="s">
        <v>429</v>
      </c>
      <c r="G156" s="232"/>
      <c r="H156" s="236">
        <v>11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139</v>
      </c>
      <c r="AU156" s="242" t="s">
        <v>88</v>
      </c>
      <c r="AV156" s="13" t="s">
        <v>88</v>
      </c>
      <c r="AW156" s="13" t="s">
        <v>34</v>
      </c>
      <c r="AX156" s="13" t="s">
        <v>86</v>
      </c>
      <c r="AY156" s="242" t="s">
        <v>130</v>
      </c>
    </row>
    <row r="157" s="2" customFormat="1" ht="33" customHeight="1">
      <c r="A157" s="38"/>
      <c r="B157" s="39"/>
      <c r="C157" s="218" t="s">
        <v>174</v>
      </c>
      <c r="D157" s="218" t="s">
        <v>132</v>
      </c>
      <c r="E157" s="219" t="s">
        <v>224</v>
      </c>
      <c r="F157" s="220" t="s">
        <v>225</v>
      </c>
      <c r="G157" s="221" t="s">
        <v>135</v>
      </c>
      <c r="H157" s="222">
        <v>25</v>
      </c>
      <c r="I157" s="223"/>
      <c r="J157" s="224">
        <f>ROUND(I157*H157,2)</f>
        <v>0</v>
      </c>
      <c r="K157" s="220" t="s">
        <v>136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137</v>
      </c>
      <c r="AT157" s="229" t="s">
        <v>132</v>
      </c>
      <c r="AU157" s="229" t="s">
        <v>88</v>
      </c>
      <c r="AY157" s="17" t="s">
        <v>130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137</v>
      </c>
      <c r="BM157" s="229" t="s">
        <v>432</v>
      </c>
    </row>
    <row r="158" s="13" customFormat="1">
      <c r="A158" s="13"/>
      <c r="B158" s="231"/>
      <c r="C158" s="232"/>
      <c r="D158" s="233" t="s">
        <v>139</v>
      </c>
      <c r="E158" s="234" t="s">
        <v>1</v>
      </c>
      <c r="F158" s="235" t="s">
        <v>433</v>
      </c>
      <c r="G158" s="232"/>
      <c r="H158" s="236">
        <v>25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139</v>
      </c>
      <c r="AU158" s="242" t="s">
        <v>88</v>
      </c>
      <c r="AV158" s="13" t="s">
        <v>88</v>
      </c>
      <c r="AW158" s="13" t="s">
        <v>34</v>
      </c>
      <c r="AX158" s="13" t="s">
        <v>86</v>
      </c>
      <c r="AY158" s="242" t="s">
        <v>130</v>
      </c>
    </row>
    <row r="159" s="2" customFormat="1" ht="16.5" customHeight="1">
      <c r="A159" s="38"/>
      <c r="B159" s="39"/>
      <c r="C159" s="254" t="s">
        <v>141</v>
      </c>
      <c r="D159" s="254" t="s">
        <v>229</v>
      </c>
      <c r="E159" s="255" t="s">
        <v>230</v>
      </c>
      <c r="F159" s="256" t="s">
        <v>231</v>
      </c>
      <c r="G159" s="257" t="s">
        <v>232</v>
      </c>
      <c r="H159" s="258">
        <v>0.29399999999999998</v>
      </c>
      <c r="I159" s="259"/>
      <c r="J159" s="260">
        <f>ROUND(I159*H159,2)</f>
        <v>0</v>
      </c>
      <c r="K159" s="256" t="s">
        <v>136</v>
      </c>
      <c r="L159" s="261"/>
      <c r="M159" s="262" t="s">
        <v>1</v>
      </c>
      <c r="N159" s="263" t="s">
        <v>43</v>
      </c>
      <c r="O159" s="91"/>
      <c r="P159" s="227">
        <f>O159*H159</f>
        <v>0</v>
      </c>
      <c r="Q159" s="227">
        <v>1</v>
      </c>
      <c r="R159" s="227">
        <f>Q159*H159</f>
        <v>0.29399999999999998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233</v>
      </c>
      <c r="AT159" s="229" t="s">
        <v>229</v>
      </c>
      <c r="AU159" s="229" t="s">
        <v>88</v>
      </c>
      <c r="AY159" s="17" t="s">
        <v>130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137</v>
      </c>
      <c r="BM159" s="229" t="s">
        <v>434</v>
      </c>
    </row>
    <row r="160" s="13" customFormat="1">
      <c r="A160" s="13"/>
      <c r="B160" s="231"/>
      <c r="C160" s="232"/>
      <c r="D160" s="233" t="s">
        <v>139</v>
      </c>
      <c r="E160" s="234" t="s">
        <v>1</v>
      </c>
      <c r="F160" s="235" t="s">
        <v>435</v>
      </c>
      <c r="G160" s="232"/>
      <c r="H160" s="236">
        <v>4.0499999999999998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139</v>
      </c>
      <c r="AU160" s="242" t="s">
        <v>88</v>
      </c>
      <c r="AV160" s="13" t="s">
        <v>88</v>
      </c>
      <c r="AW160" s="13" t="s">
        <v>34</v>
      </c>
      <c r="AX160" s="13" t="s">
        <v>86</v>
      </c>
      <c r="AY160" s="242" t="s">
        <v>130</v>
      </c>
    </row>
    <row r="161" s="13" customFormat="1">
      <c r="A161" s="13"/>
      <c r="B161" s="231"/>
      <c r="C161" s="232"/>
      <c r="D161" s="233" t="s">
        <v>139</v>
      </c>
      <c r="E161" s="232"/>
      <c r="F161" s="235" t="s">
        <v>436</v>
      </c>
      <c r="G161" s="232"/>
      <c r="H161" s="236">
        <v>0.29399999999999998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139</v>
      </c>
      <c r="AU161" s="242" t="s">
        <v>88</v>
      </c>
      <c r="AV161" s="13" t="s">
        <v>88</v>
      </c>
      <c r="AW161" s="13" t="s">
        <v>4</v>
      </c>
      <c r="AX161" s="13" t="s">
        <v>86</v>
      </c>
      <c r="AY161" s="242" t="s">
        <v>130</v>
      </c>
    </row>
    <row r="162" s="2" customFormat="1" ht="33" customHeight="1">
      <c r="A162" s="38"/>
      <c r="B162" s="39"/>
      <c r="C162" s="218" t="s">
        <v>155</v>
      </c>
      <c r="D162" s="218" t="s">
        <v>132</v>
      </c>
      <c r="E162" s="219" t="s">
        <v>238</v>
      </c>
      <c r="F162" s="220" t="s">
        <v>239</v>
      </c>
      <c r="G162" s="221" t="s">
        <v>135</v>
      </c>
      <c r="H162" s="222">
        <v>25</v>
      </c>
      <c r="I162" s="223"/>
      <c r="J162" s="224">
        <f>ROUND(I162*H162,2)</f>
        <v>0</v>
      </c>
      <c r="K162" s="220" t="s">
        <v>136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137</v>
      </c>
      <c r="AT162" s="229" t="s">
        <v>132</v>
      </c>
      <c r="AU162" s="229" t="s">
        <v>88</v>
      </c>
      <c r="AY162" s="17" t="s">
        <v>130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137</v>
      </c>
      <c r="BM162" s="229" t="s">
        <v>437</v>
      </c>
    </row>
    <row r="163" s="13" customFormat="1">
      <c r="A163" s="13"/>
      <c r="B163" s="231"/>
      <c r="C163" s="232"/>
      <c r="D163" s="233" t="s">
        <v>139</v>
      </c>
      <c r="E163" s="234" t="s">
        <v>1</v>
      </c>
      <c r="F163" s="235" t="s">
        <v>433</v>
      </c>
      <c r="G163" s="232"/>
      <c r="H163" s="236">
        <v>25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139</v>
      </c>
      <c r="AU163" s="242" t="s">
        <v>88</v>
      </c>
      <c r="AV163" s="13" t="s">
        <v>88</v>
      </c>
      <c r="AW163" s="13" t="s">
        <v>34</v>
      </c>
      <c r="AX163" s="13" t="s">
        <v>86</v>
      </c>
      <c r="AY163" s="242" t="s">
        <v>130</v>
      </c>
    </row>
    <row r="164" s="2" customFormat="1" ht="16.5" customHeight="1">
      <c r="A164" s="38"/>
      <c r="B164" s="39"/>
      <c r="C164" s="254" t="s">
        <v>186</v>
      </c>
      <c r="D164" s="254" t="s">
        <v>229</v>
      </c>
      <c r="E164" s="255" t="s">
        <v>230</v>
      </c>
      <c r="F164" s="256" t="s">
        <v>231</v>
      </c>
      <c r="G164" s="257" t="s">
        <v>232</v>
      </c>
      <c r="H164" s="258">
        <v>0.29399999999999998</v>
      </c>
      <c r="I164" s="259"/>
      <c r="J164" s="260">
        <f>ROUND(I164*H164,2)</f>
        <v>0</v>
      </c>
      <c r="K164" s="256" t="s">
        <v>136</v>
      </c>
      <c r="L164" s="261"/>
      <c r="M164" s="262" t="s">
        <v>1</v>
      </c>
      <c r="N164" s="263" t="s">
        <v>43</v>
      </c>
      <c r="O164" s="91"/>
      <c r="P164" s="227">
        <f>O164*H164</f>
        <v>0</v>
      </c>
      <c r="Q164" s="227">
        <v>1</v>
      </c>
      <c r="R164" s="227">
        <f>Q164*H164</f>
        <v>0.29399999999999998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233</v>
      </c>
      <c r="AT164" s="229" t="s">
        <v>229</v>
      </c>
      <c r="AU164" s="229" t="s">
        <v>88</v>
      </c>
      <c r="AY164" s="17" t="s">
        <v>130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137</v>
      </c>
      <c r="BM164" s="229" t="s">
        <v>438</v>
      </c>
    </row>
    <row r="165" s="13" customFormat="1">
      <c r="A165" s="13"/>
      <c r="B165" s="231"/>
      <c r="C165" s="232"/>
      <c r="D165" s="233" t="s">
        <v>139</v>
      </c>
      <c r="E165" s="234" t="s">
        <v>1</v>
      </c>
      <c r="F165" s="235" t="s">
        <v>435</v>
      </c>
      <c r="G165" s="232"/>
      <c r="H165" s="236">
        <v>4.0499999999999998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139</v>
      </c>
      <c r="AU165" s="242" t="s">
        <v>88</v>
      </c>
      <c r="AV165" s="13" t="s">
        <v>88</v>
      </c>
      <c r="AW165" s="13" t="s">
        <v>34</v>
      </c>
      <c r="AX165" s="13" t="s">
        <v>86</v>
      </c>
      <c r="AY165" s="242" t="s">
        <v>130</v>
      </c>
    </row>
    <row r="166" s="13" customFormat="1">
      <c r="A166" s="13"/>
      <c r="B166" s="231"/>
      <c r="C166" s="232"/>
      <c r="D166" s="233" t="s">
        <v>139</v>
      </c>
      <c r="E166" s="232"/>
      <c r="F166" s="235" t="s">
        <v>436</v>
      </c>
      <c r="G166" s="232"/>
      <c r="H166" s="236">
        <v>0.29399999999999998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139</v>
      </c>
      <c r="AU166" s="242" t="s">
        <v>88</v>
      </c>
      <c r="AV166" s="13" t="s">
        <v>88</v>
      </c>
      <c r="AW166" s="13" t="s">
        <v>4</v>
      </c>
      <c r="AX166" s="13" t="s">
        <v>86</v>
      </c>
      <c r="AY166" s="242" t="s">
        <v>130</v>
      </c>
    </row>
    <row r="167" s="12" customFormat="1" ht="22.8" customHeight="1">
      <c r="A167" s="12"/>
      <c r="B167" s="202"/>
      <c r="C167" s="203"/>
      <c r="D167" s="204" t="s">
        <v>77</v>
      </c>
      <c r="E167" s="216" t="s">
        <v>228</v>
      </c>
      <c r="F167" s="216" t="s">
        <v>243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SUM(P168:P171)</f>
        <v>0</v>
      </c>
      <c r="Q167" s="210"/>
      <c r="R167" s="211">
        <f>SUM(R168:R171)</f>
        <v>861.29200000000014</v>
      </c>
      <c r="S167" s="210"/>
      <c r="T167" s="212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86</v>
      </c>
      <c r="AT167" s="214" t="s">
        <v>77</v>
      </c>
      <c r="AU167" s="214" t="s">
        <v>86</v>
      </c>
      <c r="AY167" s="213" t="s">
        <v>130</v>
      </c>
      <c r="BK167" s="215">
        <f>SUM(BK168:BK171)</f>
        <v>0</v>
      </c>
    </row>
    <row r="168" s="2" customFormat="1" ht="24.15" customHeight="1">
      <c r="A168" s="38"/>
      <c r="B168" s="39"/>
      <c r="C168" s="218" t="s">
        <v>255</v>
      </c>
      <c r="D168" s="218" t="s">
        <v>132</v>
      </c>
      <c r="E168" s="219" t="s">
        <v>245</v>
      </c>
      <c r="F168" s="220" t="s">
        <v>246</v>
      </c>
      <c r="G168" s="221" t="s">
        <v>135</v>
      </c>
      <c r="H168" s="222">
        <v>1321</v>
      </c>
      <c r="I168" s="223"/>
      <c r="J168" s="224">
        <f>ROUND(I168*H168,2)</f>
        <v>0</v>
      </c>
      <c r="K168" s="220" t="s">
        <v>136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0.46000000000000002</v>
      </c>
      <c r="R168" s="227">
        <f>Q168*H168</f>
        <v>607.66000000000008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137</v>
      </c>
      <c r="AT168" s="229" t="s">
        <v>132</v>
      </c>
      <c r="AU168" s="229" t="s">
        <v>88</v>
      </c>
      <c r="AY168" s="17" t="s">
        <v>130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137</v>
      </c>
      <c r="BM168" s="229" t="s">
        <v>439</v>
      </c>
    </row>
    <row r="169" s="13" customFormat="1">
      <c r="A169" s="13"/>
      <c r="B169" s="231"/>
      <c r="C169" s="232"/>
      <c r="D169" s="233" t="s">
        <v>139</v>
      </c>
      <c r="E169" s="234" t="s">
        <v>1</v>
      </c>
      <c r="F169" s="235" t="s">
        <v>440</v>
      </c>
      <c r="G169" s="232"/>
      <c r="H169" s="236">
        <v>1321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139</v>
      </c>
      <c r="AU169" s="242" t="s">
        <v>88</v>
      </c>
      <c r="AV169" s="13" t="s">
        <v>88</v>
      </c>
      <c r="AW169" s="13" t="s">
        <v>34</v>
      </c>
      <c r="AX169" s="13" t="s">
        <v>86</v>
      </c>
      <c r="AY169" s="242" t="s">
        <v>130</v>
      </c>
    </row>
    <row r="170" s="2" customFormat="1" ht="21.75" customHeight="1">
      <c r="A170" s="38"/>
      <c r="B170" s="39"/>
      <c r="C170" s="218" t="s">
        <v>378</v>
      </c>
      <c r="D170" s="218" t="s">
        <v>132</v>
      </c>
      <c r="E170" s="219" t="s">
        <v>251</v>
      </c>
      <c r="F170" s="220" t="s">
        <v>252</v>
      </c>
      <c r="G170" s="221" t="s">
        <v>135</v>
      </c>
      <c r="H170" s="222">
        <v>1321</v>
      </c>
      <c r="I170" s="223"/>
      <c r="J170" s="224">
        <f>ROUND(I170*H170,2)</f>
        <v>0</v>
      </c>
      <c r="K170" s="220" t="s">
        <v>136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0.192</v>
      </c>
      <c r="R170" s="227">
        <f>Q170*H170</f>
        <v>253.63200000000001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137</v>
      </c>
      <c r="AT170" s="229" t="s">
        <v>132</v>
      </c>
      <c r="AU170" s="229" t="s">
        <v>88</v>
      </c>
      <c r="AY170" s="17" t="s">
        <v>130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137</v>
      </c>
      <c r="BM170" s="229" t="s">
        <v>441</v>
      </c>
    </row>
    <row r="171" s="13" customFormat="1">
      <c r="A171" s="13"/>
      <c r="B171" s="231"/>
      <c r="C171" s="232"/>
      <c r="D171" s="233" t="s">
        <v>139</v>
      </c>
      <c r="E171" s="234" t="s">
        <v>1</v>
      </c>
      <c r="F171" s="235" t="s">
        <v>442</v>
      </c>
      <c r="G171" s="232"/>
      <c r="H171" s="236">
        <v>1321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139</v>
      </c>
      <c r="AU171" s="242" t="s">
        <v>88</v>
      </c>
      <c r="AV171" s="13" t="s">
        <v>88</v>
      </c>
      <c r="AW171" s="13" t="s">
        <v>34</v>
      </c>
      <c r="AX171" s="13" t="s">
        <v>86</v>
      </c>
      <c r="AY171" s="242" t="s">
        <v>130</v>
      </c>
    </row>
    <row r="172" s="12" customFormat="1" ht="22.8" customHeight="1">
      <c r="A172" s="12"/>
      <c r="B172" s="202"/>
      <c r="C172" s="203"/>
      <c r="D172" s="204" t="s">
        <v>77</v>
      </c>
      <c r="E172" s="216" t="s">
        <v>255</v>
      </c>
      <c r="F172" s="216" t="s">
        <v>256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SUM(P173:P197)</f>
        <v>0</v>
      </c>
      <c r="Q172" s="210"/>
      <c r="R172" s="211">
        <f>SUM(R173:R197)</f>
        <v>1.5401399999999998</v>
      </c>
      <c r="S172" s="210"/>
      <c r="T172" s="212">
        <f>SUM(T173:T197)</f>
        <v>1.5754799999999998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86</v>
      </c>
      <c r="AT172" s="214" t="s">
        <v>77</v>
      </c>
      <c r="AU172" s="214" t="s">
        <v>86</v>
      </c>
      <c r="AY172" s="213" t="s">
        <v>130</v>
      </c>
      <c r="BK172" s="215">
        <f>SUM(BK173:BK197)</f>
        <v>0</v>
      </c>
    </row>
    <row r="173" s="2" customFormat="1" ht="24.15" customHeight="1">
      <c r="A173" s="38"/>
      <c r="B173" s="39"/>
      <c r="C173" s="218" t="s">
        <v>318</v>
      </c>
      <c r="D173" s="218" t="s">
        <v>132</v>
      </c>
      <c r="E173" s="219" t="s">
        <v>258</v>
      </c>
      <c r="F173" s="220" t="s">
        <v>259</v>
      </c>
      <c r="G173" s="221" t="s">
        <v>260</v>
      </c>
      <c r="H173" s="222">
        <v>4</v>
      </c>
      <c r="I173" s="223"/>
      <c r="J173" s="224">
        <f>ROUND(I173*H173,2)</f>
        <v>0</v>
      </c>
      <c r="K173" s="220" t="s">
        <v>136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0.00069999999999999999</v>
      </c>
      <c r="R173" s="227">
        <f>Q173*H173</f>
        <v>0.0028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137</v>
      </c>
      <c r="AT173" s="229" t="s">
        <v>132</v>
      </c>
      <c r="AU173" s="229" t="s">
        <v>88</v>
      </c>
      <c r="AY173" s="17" t="s">
        <v>130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137</v>
      </c>
      <c r="BM173" s="229" t="s">
        <v>443</v>
      </c>
    </row>
    <row r="174" s="13" customFormat="1">
      <c r="A174" s="13"/>
      <c r="B174" s="231"/>
      <c r="C174" s="232"/>
      <c r="D174" s="233" t="s">
        <v>139</v>
      </c>
      <c r="E174" s="234" t="s">
        <v>1</v>
      </c>
      <c r="F174" s="235" t="s">
        <v>444</v>
      </c>
      <c r="G174" s="232"/>
      <c r="H174" s="236">
        <v>4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139</v>
      </c>
      <c r="AU174" s="242" t="s">
        <v>88</v>
      </c>
      <c r="AV174" s="13" t="s">
        <v>88</v>
      </c>
      <c r="AW174" s="13" t="s">
        <v>34</v>
      </c>
      <c r="AX174" s="13" t="s">
        <v>86</v>
      </c>
      <c r="AY174" s="242" t="s">
        <v>130</v>
      </c>
    </row>
    <row r="175" s="2" customFormat="1" ht="24.15" customHeight="1">
      <c r="A175" s="38"/>
      <c r="B175" s="39"/>
      <c r="C175" s="254" t="s">
        <v>323</v>
      </c>
      <c r="D175" s="254" t="s">
        <v>229</v>
      </c>
      <c r="E175" s="255" t="s">
        <v>385</v>
      </c>
      <c r="F175" s="256" t="s">
        <v>386</v>
      </c>
      <c r="G175" s="257" t="s">
        <v>260</v>
      </c>
      <c r="H175" s="258">
        <v>1</v>
      </c>
      <c r="I175" s="259"/>
      <c r="J175" s="260">
        <f>ROUND(I175*H175,2)</f>
        <v>0</v>
      </c>
      <c r="K175" s="256" t="s">
        <v>136</v>
      </c>
      <c r="L175" s="261"/>
      <c r="M175" s="262" t="s">
        <v>1</v>
      </c>
      <c r="N175" s="263" t="s">
        <v>43</v>
      </c>
      <c r="O175" s="91"/>
      <c r="P175" s="227">
        <f>O175*H175</f>
        <v>0</v>
      </c>
      <c r="Q175" s="227">
        <v>0.0025999999999999999</v>
      </c>
      <c r="R175" s="227">
        <f>Q175*H175</f>
        <v>0.0025999999999999999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233</v>
      </c>
      <c r="AT175" s="229" t="s">
        <v>229</v>
      </c>
      <c r="AU175" s="229" t="s">
        <v>88</v>
      </c>
      <c r="AY175" s="17" t="s">
        <v>130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137</v>
      </c>
      <c r="BM175" s="229" t="s">
        <v>445</v>
      </c>
    </row>
    <row r="176" s="13" customFormat="1">
      <c r="A176" s="13"/>
      <c r="B176" s="231"/>
      <c r="C176" s="232"/>
      <c r="D176" s="233" t="s">
        <v>139</v>
      </c>
      <c r="E176" s="234" t="s">
        <v>1</v>
      </c>
      <c r="F176" s="235" t="s">
        <v>446</v>
      </c>
      <c r="G176" s="232"/>
      <c r="H176" s="236">
        <v>1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139</v>
      </c>
      <c r="AU176" s="242" t="s">
        <v>88</v>
      </c>
      <c r="AV176" s="13" t="s">
        <v>88</v>
      </c>
      <c r="AW176" s="13" t="s">
        <v>34</v>
      </c>
      <c r="AX176" s="13" t="s">
        <v>86</v>
      </c>
      <c r="AY176" s="242" t="s">
        <v>130</v>
      </c>
    </row>
    <row r="177" s="2" customFormat="1" ht="24.15" customHeight="1">
      <c r="A177" s="38"/>
      <c r="B177" s="39"/>
      <c r="C177" s="254" t="s">
        <v>328</v>
      </c>
      <c r="D177" s="254" t="s">
        <v>229</v>
      </c>
      <c r="E177" s="255" t="s">
        <v>279</v>
      </c>
      <c r="F177" s="256" t="s">
        <v>280</v>
      </c>
      <c r="G177" s="257" t="s">
        <v>260</v>
      </c>
      <c r="H177" s="258">
        <v>3</v>
      </c>
      <c r="I177" s="259"/>
      <c r="J177" s="260">
        <f>ROUND(I177*H177,2)</f>
        <v>0</v>
      </c>
      <c r="K177" s="256" t="s">
        <v>136</v>
      </c>
      <c r="L177" s="261"/>
      <c r="M177" s="262" t="s">
        <v>1</v>
      </c>
      <c r="N177" s="263" t="s">
        <v>43</v>
      </c>
      <c r="O177" s="91"/>
      <c r="P177" s="227">
        <f>O177*H177</f>
        <v>0</v>
      </c>
      <c r="Q177" s="227">
        <v>0.0012999999999999999</v>
      </c>
      <c r="R177" s="227">
        <f>Q177*H177</f>
        <v>0.0038999999999999998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233</v>
      </c>
      <c r="AT177" s="229" t="s">
        <v>229</v>
      </c>
      <c r="AU177" s="229" t="s">
        <v>88</v>
      </c>
      <c r="AY177" s="17" t="s">
        <v>130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137</v>
      </c>
      <c r="BM177" s="229" t="s">
        <v>447</v>
      </c>
    </row>
    <row r="178" s="13" customFormat="1">
      <c r="A178" s="13"/>
      <c r="B178" s="231"/>
      <c r="C178" s="232"/>
      <c r="D178" s="233" t="s">
        <v>139</v>
      </c>
      <c r="E178" s="234" t="s">
        <v>1</v>
      </c>
      <c r="F178" s="235" t="s">
        <v>448</v>
      </c>
      <c r="G178" s="232"/>
      <c r="H178" s="236">
        <v>1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139</v>
      </c>
      <c r="AU178" s="242" t="s">
        <v>88</v>
      </c>
      <c r="AV178" s="13" t="s">
        <v>88</v>
      </c>
      <c r="AW178" s="13" t="s">
        <v>34</v>
      </c>
      <c r="AX178" s="13" t="s">
        <v>78</v>
      </c>
      <c r="AY178" s="242" t="s">
        <v>130</v>
      </c>
    </row>
    <row r="179" s="13" customFormat="1">
      <c r="A179" s="13"/>
      <c r="B179" s="231"/>
      <c r="C179" s="232"/>
      <c r="D179" s="233" t="s">
        <v>139</v>
      </c>
      <c r="E179" s="234" t="s">
        <v>1</v>
      </c>
      <c r="F179" s="235" t="s">
        <v>449</v>
      </c>
      <c r="G179" s="232"/>
      <c r="H179" s="236">
        <v>1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139</v>
      </c>
      <c r="AU179" s="242" t="s">
        <v>88</v>
      </c>
      <c r="AV179" s="13" t="s">
        <v>88</v>
      </c>
      <c r="AW179" s="13" t="s">
        <v>34</v>
      </c>
      <c r="AX179" s="13" t="s">
        <v>78</v>
      </c>
      <c r="AY179" s="242" t="s">
        <v>130</v>
      </c>
    </row>
    <row r="180" s="13" customFormat="1">
      <c r="A180" s="13"/>
      <c r="B180" s="231"/>
      <c r="C180" s="232"/>
      <c r="D180" s="233" t="s">
        <v>139</v>
      </c>
      <c r="E180" s="234" t="s">
        <v>1</v>
      </c>
      <c r="F180" s="235" t="s">
        <v>450</v>
      </c>
      <c r="G180" s="232"/>
      <c r="H180" s="236">
        <v>1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139</v>
      </c>
      <c r="AU180" s="242" t="s">
        <v>88</v>
      </c>
      <c r="AV180" s="13" t="s">
        <v>88</v>
      </c>
      <c r="AW180" s="13" t="s">
        <v>34</v>
      </c>
      <c r="AX180" s="13" t="s">
        <v>78</v>
      </c>
      <c r="AY180" s="242" t="s">
        <v>130</v>
      </c>
    </row>
    <row r="181" s="14" customFormat="1">
      <c r="A181" s="14"/>
      <c r="B181" s="243"/>
      <c r="C181" s="244"/>
      <c r="D181" s="233" t="s">
        <v>139</v>
      </c>
      <c r="E181" s="245" t="s">
        <v>1</v>
      </c>
      <c r="F181" s="246" t="s">
        <v>167</v>
      </c>
      <c r="G181" s="244"/>
      <c r="H181" s="247">
        <v>3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139</v>
      </c>
      <c r="AU181" s="253" t="s">
        <v>88</v>
      </c>
      <c r="AV181" s="14" t="s">
        <v>137</v>
      </c>
      <c r="AW181" s="14" t="s">
        <v>34</v>
      </c>
      <c r="AX181" s="14" t="s">
        <v>86</v>
      </c>
      <c r="AY181" s="253" t="s">
        <v>130</v>
      </c>
    </row>
    <row r="182" s="2" customFormat="1" ht="24.15" customHeight="1">
      <c r="A182" s="38"/>
      <c r="B182" s="39"/>
      <c r="C182" s="218" t="s">
        <v>7</v>
      </c>
      <c r="D182" s="218" t="s">
        <v>132</v>
      </c>
      <c r="E182" s="219" t="s">
        <v>284</v>
      </c>
      <c r="F182" s="220" t="s">
        <v>285</v>
      </c>
      <c r="G182" s="221" t="s">
        <v>260</v>
      </c>
      <c r="H182" s="222">
        <v>4</v>
      </c>
      <c r="I182" s="223"/>
      <c r="J182" s="224">
        <f>ROUND(I182*H182,2)</f>
        <v>0</v>
      </c>
      <c r="K182" s="220" t="s">
        <v>136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0.11241</v>
      </c>
      <c r="R182" s="227">
        <f>Q182*H182</f>
        <v>0.44963999999999998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137</v>
      </c>
      <c r="AT182" s="229" t="s">
        <v>132</v>
      </c>
      <c r="AU182" s="229" t="s">
        <v>88</v>
      </c>
      <c r="AY182" s="17" t="s">
        <v>130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137</v>
      </c>
      <c r="BM182" s="229" t="s">
        <v>451</v>
      </c>
    </row>
    <row r="183" s="13" customFormat="1">
      <c r="A183" s="13"/>
      <c r="B183" s="231"/>
      <c r="C183" s="232"/>
      <c r="D183" s="233" t="s">
        <v>139</v>
      </c>
      <c r="E183" s="234" t="s">
        <v>1</v>
      </c>
      <c r="F183" s="235" t="s">
        <v>452</v>
      </c>
      <c r="G183" s="232"/>
      <c r="H183" s="236">
        <v>4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139</v>
      </c>
      <c r="AU183" s="242" t="s">
        <v>88</v>
      </c>
      <c r="AV183" s="13" t="s">
        <v>88</v>
      </c>
      <c r="AW183" s="13" t="s">
        <v>34</v>
      </c>
      <c r="AX183" s="13" t="s">
        <v>86</v>
      </c>
      <c r="AY183" s="242" t="s">
        <v>130</v>
      </c>
    </row>
    <row r="184" s="2" customFormat="1" ht="21.75" customHeight="1">
      <c r="A184" s="38"/>
      <c r="B184" s="39"/>
      <c r="C184" s="254" t="s">
        <v>150</v>
      </c>
      <c r="D184" s="254" t="s">
        <v>229</v>
      </c>
      <c r="E184" s="255" t="s">
        <v>289</v>
      </c>
      <c r="F184" s="256" t="s">
        <v>290</v>
      </c>
      <c r="G184" s="257" t="s">
        <v>260</v>
      </c>
      <c r="H184" s="258">
        <v>4</v>
      </c>
      <c r="I184" s="259"/>
      <c r="J184" s="260">
        <f>ROUND(I184*H184,2)</f>
        <v>0</v>
      </c>
      <c r="K184" s="256" t="s">
        <v>136</v>
      </c>
      <c r="L184" s="261"/>
      <c r="M184" s="262" t="s">
        <v>1</v>
      </c>
      <c r="N184" s="263" t="s">
        <v>43</v>
      </c>
      <c r="O184" s="91"/>
      <c r="P184" s="227">
        <f>O184*H184</f>
        <v>0</v>
      </c>
      <c r="Q184" s="227">
        <v>0.0061000000000000004</v>
      </c>
      <c r="R184" s="227">
        <f>Q184*H184</f>
        <v>0.024400000000000002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233</v>
      </c>
      <c r="AT184" s="229" t="s">
        <v>229</v>
      </c>
      <c r="AU184" s="229" t="s">
        <v>88</v>
      </c>
      <c r="AY184" s="17" t="s">
        <v>130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137</v>
      </c>
      <c r="BM184" s="229" t="s">
        <v>453</v>
      </c>
    </row>
    <row r="185" s="2" customFormat="1" ht="24.15" customHeight="1">
      <c r="A185" s="38"/>
      <c r="B185" s="39"/>
      <c r="C185" s="218" t="s">
        <v>393</v>
      </c>
      <c r="D185" s="218" t="s">
        <v>132</v>
      </c>
      <c r="E185" s="219" t="s">
        <v>293</v>
      </c>
      <c r="F185" s="220" t="s">
        <v>294</v>
      </c>
      <c r="G185" s="221" t="s">
        <v>135</v>
      </c>
      <c r="H185" s="222">
        <v>1321</v>
      </c>
      <c r="I185" s="223"/>
      <c r="J185" s="224">
        <f>ROUND(I185*H185,2)</f>
        <v>0</v>
      </c>
      <c r="K185" s="220" t="s">
        <v>136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0.00046999999999999999</v>
      </c>
      <c r="R185" s="227">
        <f>Q185*H185</f>
        <v>0.62087000000000003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137</v>
      </c>
      <c r="AT185" s="229" t="s">
        <v>132</v>
      </c>
      <c r="AU185" s="229" t="s">
        <v>88</v>
      </c>
      <c r="AY185" s="17" t="s">
        <v>130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137</v>
      </c>
      <c r="BM185" s="229" t="s">
        <v>454</v>
      </c>
    </row>
    <row r="186" s="13" customFormat="1">
      <c r="A186" s="13"/>
      <c r="B186" s="231"/>
      <c r="C186" s="232"/>
      <c r="D186" s="233" t="s">
        <v>139</v>
      </c>
      <c r="E186" s="234" t="s">
        <v>1</v>
      </c>
      <c r="F186" s="235" t="s">
        <v>442</v>
      </c>
      <c r="G186" s="232"/>
      <c r="H186" s="236">
        <v>1321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139</v>
      </c>
      <c r="AU186" s="242" t="s">
        <v>88</v>
      </c>
      <c r="AV186" s="13" t="s">
        <v>88</v>
      </c>
      <c r="AW186" s="13" t="s">
        <v>34</v>
      </c>
      <c r="AX186" s="13" t="s">
        <v>86</v>
      </c>
      <c r="AY186" s="242" t="s">
        <v>130</v>
      </c>
    </row>
    <row r="187" s="2" customFormat="1" ht="24.15" customHeight="1">
      <c r="A187" s="38"/>
      <c r="B187" s="39"/>
      <c r="C187" s="254" t="s">
        <v>8</v>
      </c>
      <c r="D187" s="254" t="s">
        <v>229</v>
      </c>
      <c r="E187" s="255" t="s">
        <v>298</v>
      </c>
      <c r="F187" s="256" t="s">
        <v>299</v>
      </c>
      <c r="G187" s="257" t="s">
        <v>135</v>
      </c>
      <c r="H187" s="258">
        <v>1453.0999999999999</v>
      </c>
      <c r="I187" s="259"/>
      <c r="J187" s="260">
        <f>ROUND(I187*H187,2)</f>
        <v>0</v>
      </c>
      <c r="K187" s="256" t="s">
        <v>136</v>
      </c>
      <c r="L187" s="261"/>
      <c r="M187" s="262" t="s">
        <v>1</v>
      </c>
      <c r="N187" s="263" t="s">
        <v>43</v>
      </c>
      <c r="O187" s="91"/>
      <c r="P187" s="227">
        <f>O187*H187</f>
        <v>0</v>
      </c>
      <c r="Q187" s="227">
        <v>0.00029999999999999997</v>
      </c>
      <c r="R187" s="227">
        <f>Q187*H187</f>
        <v>0.43592999999999993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233</v>
      </c>
      <c r="AT187" s="229" t="s">
        <v>229</v>
      </c>
      <c r="AU187" s="229" t="s">
        <v>88</v>
      </c>
      <c r="AY187" s="17" t="s">
        <v>130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137</v>
      </c>
      <c r="BM187" s="229" t="s">
        <v>455</v>
      </c>
    </row>
    <row r="188" s="13" customFormat="1">
      <c r="A188" s="13"/>
      <c r="B188" s="231"/>
      <c r="C188" s="232"/>
      <c r="D188" s="233" t="s">
        <v>139</v>
      </c>
      <c r="E188" s="234" t="s">
        <v>1</v>
      </c>
      <c r="F188" s="235" t="s">
        <v>442</v>
      </c>
      <c r="G188" s="232"/>
      <c r="H188" s="236">
        <v>1321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139</v>
      </c>
      <c r="AU188" s="242" t="s">
        <v>88</v>
      </c>
      <c r="AV188" s="13" t="s">
        <v>88</v>
      </c>
      <c r="AW188" s="13" t="s">
        <v>34</v>
      </c>
      <c r="AX188" s="13" t="s">
        <v>86</v>
      </c>
      <c r="AY188" s="242" t="s">
        <v>130</v>
      </c>
    </row>
    <row r="189" s="13" customFormat="1">
      <c r="A189" s="13"/>
      <c r="B189" s="231"/>
      <c r="C189" s="232"/>
      <c r="D189" s="233" t="s">
        <v>139</v>
      </c>
      <c r="E189" s="232"/>
      <c r="F189" s="235" t="s">
        <v>456</v>
      </c>
      <c r="G189" s="232"/>
      <c r="H189" s="236">
        <v>1453.0999999999999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139</v>
      </c>
      <c r="AU189" s="242" t="s">
        <v>88</v>
      </c>
      <c r="AV189" s="13" t="s">
        <v>88</v>
      </c>
      <c r="AW189" s="13" t="s">
        <v>4</v>
      </c>
      <c r="AX189" s="13" t="s">
        <v>86</v>
      </c>
      <c r="AY189" s="242" t="s">
        <v>130</v>
      </c>
    </row>
    <row r="190" s="2" customFormat="1" ht="24.15" customHeight="1">
      <c r="A190" s="38"/>
      <c r="B190" s="39"/>
      <c r="C190" s="218" t="s">
        <v>216</v>
      </c>
      <c r="D190" s="218" t="s">
        <v>132</v>
      </c>
      <c r="E190" s="219" t="s">
        <v>457</v>
      </c>
      <c r="F190" s="220" t="s">
        <v>458</v>
      </c>
      <c r="G190" s="221" t="s">
        <v>459</v>
      </c>
      <c r="H190" s="222">
        <v>6</v>
      </c>
      <c r="I190" s="223"/>
      <c r="J190" s="224">
        <f>ROUND(I190*H190,2)</f>
        <v>0</v>
      </c>
      <c r="K190" s="220" t="s">
        <v>136</v>
      </c>
      <c r="L190" s="44"/>
      <c r="M190" s="225" t="s">
        <v>1</v>
      </c>
      <c r="N190" s="226" t="s">
        <v>43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0.00248</v>
      </c>
      <c r="T190" s="228">
        <f>S190*H190</f>
        <v>0.014880000000000001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137</v>
      </c>
      <c r="AT190" s="229" t="s">
        <v>132</v>
      </c>
      <c r="AU190" s="229" t="s">
        <v>88</v>
      </c>
      <c r="AY190" s="17" t="s">
        <v>130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86</v>
      </c>
      <c r="BK190" s="230">
        <f>ROUND(I190*H190,2)</f>
        <v>0</v>
      </c>
      <c r="BL190" s="17" t="s">
        <v>137</v>
      </c>
      <c r="BM190" s="229" t="s">
        <v>460</v>
      </c>
    </row>
    <row r="191" s="13" customFormat="1">
      <c r="A191" s="13"/>
      <c r="B191" s="231"/>
      <c r="C191" s="232"/>
      <c r="D191" s="233" t="s">
        <v>139</v>
      </c>
      <c r="E191" s="234" t="s">
        <v>1</v>
      </c>
      <c r="F191" s="235" t="s">
        <v>461</v>
      </c>
      <c r="G191" s="232"/>
      <c r="H191" s="236">
        <v>6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139</v>
      </c>
      <c r="AU191" s="242" t="s">
        <v>88</v>
      </c>
      <c r="AV191" s="13" t="s">
        <v>88</v>
      </c>
      <c r="AW191" s="13" t="s">
        <v>34</v>
      </c>
      <c r="AX191" s="13" t="s">
        <v>86</v>
      </c>
      <c r="AY191" s="242" t="s">
        <v>130</v>
      </c>
    </row>
    <row r="192" s="2" customFormat="1" ht="16.5" customHeight="1">
      <c r="A192" s="38"/>
      <c r="B192" s="39"/>
      <c r="C192" s="218" t="s">
        <v>220</v>
      </c>
      <c r="D192" s="218" t="s">
        <v>132</v>
      </c>
      <c r="E192" s="219" t="s">
        <v>462</v>
      </c>
      <c r="F192" s="220" t="s">
        <v>463</v>
      </c>
      <c r="G192" s="221" t="s">
        <v>459</v>
      </c>
      <c r="H192" s="222">
        <v>6</v>
      </c>
      <c r="I192" s="223"/>
      <c r="J192" s="224">
        <f>ROUND(I192*H192,2)</f>
        <v>0</v>
      </c>
      <c r="K192" s="220" t="s">
        <v>136</v>
      </c>
      <c r="L192" s="44"/>
      <c r="M192" s="225" t="s">
        <v>1</v>
      </c>
      <c r="N192" s="226" t="s">
        <v>43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0.00010000000000000001</v>
      </c>
      <c r="T192" s="228">
        <f>S192*H192</f>
        <v>0.00060000000000000006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137</v>
      </c>
      <c r="AT192" s="229" t="s">
        <v>132</v>
      </c>
      <c r="AU192" s="229" t="s">
        <v>88</v>
      </c>
      <c r="AY192" s="17" t="s">
        <v>130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86</v>
      </c>
      <c r="BK192" s="230">
        <f>ROUND(I192*H192,2)</f>
        <v>0</v>
      </c>
      <c r="BL192" s="17" t="s">
        <v>137</v>
      </c>
      <c r="BM192" s="229" t="s">
        <v>464</v>
      </c>
    </row>
    <row r="193" s="13" customFormat="1">
      <c r="A193" s="13"/>
      <c r="B193" s="231"/>
      <c r="C193" s="232"/>
      <c r="D193" s="233" t="s">
        <v>139</v>
      </c>
      <c r="E193" s="234" t="s">
        <v>1</v>
      </c>
      <c r="F193" s="235" t="s">
        <v>461</v>
      </c>
      <c r="G193" s="232"/>
      <c r="H193" s="236">
        <v>6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139</v>
      </c>
      <c r="AU193" s="242" t="s">
        <v>88</v>
      </c>
      <c r="AV193" s="13" t="s">
        <v>88</v>
      </c>
      <c r="AW193" s="13" t="s">
        <v>34</v>
      </c>
      <c r="AX193" s="13" t="s">
        <v>86</v>
      </c>
      <c r="AY193" s="242" t="s">
        <v>130</v>
      </c>
    </row>
    <row r="194" s="2" customFormat="1" ht="24.15" customHeight="1">
      <c r="A194" s="38"/>
      <c r="B194" s="39"/>
      <c r="C194" s="218" t="s">
        <v>206</v>
      </c>
      <c r="D194" s="218" t="s">
        <v>132</v>
      </c>
      <c r="E194" s="219" t="s">
        <v>465</v>
      </c>
      <c r="F194" s="220" t="s">
        <v>466</v>
      </c>
      <c r="G194" s="221" t="s">
        <v>260</v>
      </c>
      <c r="H194" s="222">
        <v>6</v>
      </c>
      <c r="I194" s="223"/>
      <c r="J194" s="224">
        <f>ROUND(I194*H194,2)</f>
        <v>0</v>
      </c>
      <c r="K194" s="220" t="s">
        <v>136</v>
      </c>
      <c r="L194" s="44"/>
      <c r="M194" s="225" t="s">
        <v>1</v>
      </c>
      <c r="N194" s="226" t="s">
        <v>43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0.16500000000000001</v>
      </c>
      <c r="T194" s="228">
        <f>S194*H194</f>
        <v>0.98999999999999999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137</v>
      </c>
      <c r="AT194" s="229" t="s">
        <v>132</v>
      </c>
      <c r="AU194" s="229" t="s">
        <v>88</v>
      </c>
      <c r="AY194" s="17" t="s">
        <v>130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137</v>
      </c>
      <c r="BM194" s="229" t="s">
        <v>467</v>
      </c>
    </row>
    <row r="195" s="13" customFormat="1">
      <c r="A195" s="13"/>
      <c r="B195" s="231"/>
      <c r="C195" s="232"/>
      <c r="D195" s="233" t="s">
        <v>139</v>
      </c>
      <c r="E195" s="234" t="s">
        <v>1</v>
      </c>
      <c r="F195" s="235" t="s">
        <v>468</v>
      </c>
      <c r="G195" s="232"/>
      <c r="H195" s="236">
        <v>6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139</v>
      </c>
      <c r="AU195" s="242" t="s">
        <v>88</v>
      </c>
      <c r="AV195" s="13" t="s">
        <v>88</v>
      </c>
      <c r="AW195" s="13" t="s">
        <v>34</v>
      </c>
      <c r="AX195" s="13" t="s">
        <v>86</v>
      </c>
      <c r="AY195" s="242" t="s">
        <v>130</v>
      </c>
    </row>
    <row r="196" s="2" customFormat="1" ht="21.75" customHeight="1">
      <c r="A196" s="38"/>
      <c r="B196" s="39"/>
      <c r="C196" s="218" t="s">
        <v>312</v>
      </c>
      <c r="D196" s="218" t="s">
        <v>132</v>
      </c>
      <c r="E196" s="219" t="s">
        <v>469</v>
      </c>
      <c r="F196" s="220" t="s">
        <v>470</v>
      </c>
      <c r="G196" s="221" t="s">
        <v>260</v>
      </c>
      <c r="H196" s="222">
        <v>2</v>
      </c>
      <c r="I196" s="223"/>
      <c r="J196" s="224">
        <f>ROUND(I196*H196,2)</f>
        <v>0</v>
      </c>
      <c r="K196" s="220" t="s">
        <v>136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0.28499999999999998</v>
      </c>
      <c r="T196" s="228">
        <f>S196*H196</f>
        <v>0.56999999999999995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137</v>
      </c>
      <c r="AT196" s="229" t="s">
        <v>132</v>
      </c>
      <c r="AU196" s="229" t="s">
        <v>88</v>
      </c>
      <c r="AY196" s="17" t="s">
        <v>130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137</v>
      </c>
      <c r="BM196" s="229" t="s">
        <v>471</v>
      </c>
    </row>
    <row r="197" s="13" customFormat="1">
      <c r="A197" s="13"/>
      <c r="B197" s="231"/>
      <c r="C197" s="232"/>
      <c r="D197" s="233" t="s">
        <v>139</v>
      </c>
      <c r="E197" s="234" t="s">
        <v>1</v>
      </c>
      <c r="F197" s="235" t="s">
        <v>472</v>
      </c>
      <c r="G197" s="232"/>
      <c r="H197" s="236">
        <v>2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139</v>
      </c>
      <c r="AU197" s="242" t="s">
        <v>88</v>
      </c>
      <c r="AV197" s="13" t="s">
        <v>88</v>
      </c>
      <c r="AW197" s="13" t="s">
        <v>34</v>
      </c>
      <c r="AX197" s="13" t="s">
        <v>86</v>
      </c>
      <c r="AY197" s="242" t="s">
        <v>130</v>
      </c>
    </row>
    <row r="198" s="12" customFormat="1" ht="22.8" customHeight="1">
      <c r="A198" s="12"/>
      <c r="B198" s="202"/>
      <c r="C198" s="203"/>
      <c r="D198" s="204" t="s">
        <v>77</v>
      </c>
      <c r="E198" s="216" t="s">
        <v>316</v>
      </c>
      <c r="F198" s="216" t="s">
        <v>317</v>
      </c>
      <c r="G198" s="203"/>
      <c r="H198" s="203"/>
      <c r="I198" s="206"/>
      <c r="J198" s="217">
        <f>BK198</f>
        <v>0</v>
      </c>
      <c r="K198" s="203"/>
      <c r="L198" s="208"/>
      <c r="M198" s="209"/>
      <c r="N198" s="210"/>
      <c r="O198" s="210"/>
      <c r="P198" s="211">
        <f>SUM(P199:P208)</f>
        <v>0</v>
      </c>
      <c r="Q198" s="210"/>
      <c r="R198" s="211">
        <f>SUM(R199:R208)</f>
        <v>0</v>
      </c>
      <c r="S198" s="210"/>
      <c r="T198" s="212">
        <f>SUM(T199:T208)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86</v>
      </c>
      <c r="AT198" s="214" t="s">
        <v>77</v>
      </c>
      <c r="AU198" s="214" t="s">
        <v>86</v>
      </c>
      <c r="AY198" s="213" t="s">
        <v>130</v>
      </c>
      <c r="BK198" s="215">
        <f>SUM(BK199:BK208)</f>
        <v>0</v>
      </c>
    </row>
    <row r="199" s="2" customFormat="1" ht="21.75" customHeight="1">
      <c r="A199" s="38"/>
      <c r="B199" s="39"/>
      <c r="C199" s="218" t="s">
        <v>244</v>
      </c>
      <c r="D199" s="218" t="s">
        <v>132</v>
      </c>
      <c r="E199" s="219" t="s">
        <v>319</v>
      </c>
      <c r="F199" s="220" t="s">
        <v>320</v>
      </c>
      <c r="G199" s="221" t="s">
        <v>232</v>
      </c>
      <c r="H199" s="222">
        <v>1189</v>
      </c>
      <c r="I199" s="223"/>
      <c r="J199" s="224">
        <f>ROUND(I199*H199,2)</f>
        <v>0</v>
      </c>
      <c r="K199" s="220" t="s">
        <v>136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137</v>
      </c>
      <c r="AT199" s="229" t="s">
        <v>132</v>
      </c>
      <c r="AU199" s="229" t="s">
        <v>88</v>
      </c>
      <c r="AY199" s="17" t="s">
        <v>130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137</v>
      </c>
      <c r="BM199" s="229" t="s">
        <v>473</v>
      </c>
    </row>
    <row r="200" s="13" customFormat="1">
      <c r="A200" s="13"/>
      <c r="B200" s="231"/>
      <c r="C200" s="232"/>
      <c r="D200" s="233" t="s">
        <v>139</v>
      </c>
      <c r="E200" s="234" t="s">
        <v>1</v>
      </c>
      <c r="F200" s="235" t="s">
        <v>474</v>
      </c>
      <c r="G200" s="232"/>
      <c r="H200" s="236">
        <v>1189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139</v>
      </c>
      <c r="AU200" s="242" t="s">
        <v>88</v>
      </c>
      <c r="AV200" s="13" t="s">
        <v>88</v>
      </c>
      <c r="AW200" s="13" t="s">
        <v>34</v>
      </c>
      <c r="AX200" s="13" t="s">
        <v>86</v>
      </c>
      <c r="AY200" s="242" t="s">
        <v>130</v>
      </c>
    </row>
    <row r="201" s="2" customFormat="1" ht="24.15" customHeight="1">
      <c r="A201" s="38"/>
      <c r="B201" s="39"/>
      <c r="C201" s="218" t="s">
        <v>400</v>
      </c>
      <c r="D201" s="218" t="s">
        <v>132</v>
      </c>
      <c r="E201" s="219" t="s">
        <v>324</v>
      </c>
      <c r="F201" s="220" t="s">
        <v>325</v>
      </c>
      <c r="G201" s="221" t="s">
        <v>232</v>
      </c>
      <c r="H201" s="222">
        <v>5350.5</v>
      </c>
      <c r="I201" s="223"/>
      <c r="J201" s="224">
        <f>ROUND(I201*H201,2)</f>
        <v>0</v>
      </c>
      <c r="K201" s="220" t="s">
        <v>136</v>
      </c>
      <c r="L201" s="44"/>
      <c r="M201" s="225" t="s">
        <v>1</v>
      </c>
      <c r="N201" s="226" t="s">
        <v>43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137</v>
      </c>
      <c r="AT201" s="229" t="s">
        <v>132</v>
      </c>
      <c r="AU201" s="229" t="s">
        <v>88</v>
      </c>
      <c r="AY201" s="17" t="s">
        <v>130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86</v>
      </c>
      <c r="BK201" s="230">
        <f>ROUND(I201*H201,2)</f>
        <v>0</v>
      </c>
      <c r="BL201" s="17" t="s">
        <v>137</v>
      </c>
      <c r="BM201" s="229" t="s">
        <v>475</v>
      </c>
    </row>
    <row r="202" s="13" customFormat="1">
      <c r="A202" s="13"/>
      <c r="B202" s="231"/>
      <c r="C202" s="232"/>
      <c r="D202" s="233" t="s">
        <v>139</v>
      </c>
      <c r="E202" s="234" t="s">
        <v>1</v>
      </c>
      <c r="F202" s="235" t="s">
        <v>476</v>
      </c>
      <c r="G202" s="232"/>
      <c r="H202" s="236">
        <v>5350.5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139</v>
      </c>
      <c r="AU202" s="242" t="s">
        <v>88</v>
      </c>
      <c r="AV202" s="13" t="s">
        <v>88</v>
      </c>
      <c r="AW202" s="13" t="s">
        <v>34</v>
      </c>
      <c r="AX202" s="13" t="s">
        <v>86</v>
      </c>
      <c r="AY202" s="242" t="s">
        <v>130</v>
      </c>
    </row>
    <row r="203" s="2" customFormat="1" ht="16.5" customHeight="1">
      <c r="A203" s="38"/>
      <c r="B203" s="39"/>
      <c r="C203" s="218" t="s">
        <v>307</v>
      </c>
      <c r="D203" s="218" t="s">
        <v>132</v>
      </c>
      <c r="E203" s="219" t="s">
        <v>477</v>
      </c>
      <c r="F203" s="220" t="s">
        <v>478</v>
      </c>
      <c r="G203" s="221" t="s">
        <v>232</v>
      </c>
      <c r="H203" s="222">
        <v>1.575</v>
      </c>
      <c r="I203" s="223"/>
      <c r="J203" s="224">
        <f>ROUND(I203*H203,2)</f>
        <v>0</v>
      </c>
      <c r="K203" s="220" t="s">
        <v>136</v>
      </c>
      <c r="L203" s="44"/>
      <c r="M203" s="225" t="s">
        <v>1</v>
      </c>
      <c r="N203" s="226" t="s">
        <v>43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137</v>
      </c>
      <c r="AT203" s="229" t="s">
        <v>132</v>
      </c>
      <c r="AU203" s="229" t="s">
        <v>88</v>
      </c>
      <c r="AY203" s="17" t="s">
        <v>130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86</v>
      </c>
      <c r="BK203" s="230">
        <f>ROUND(I203*H203,2)</f>
        <v>0</v>
      </c>
      <c r="BL203" s="17" t="s">
        <v>137</v>
      </c>
      <c r="BM203" s="229" t="s">
        <v>479</v>
      </c>
    </row>
    <row r="204" s="13" customFormat="1">
      <c r="A204" s="13"/>
      <c r="B204" s="231"/>
      <c r="C204" s="232"/>
      <c r="D204" s="233" t="s">
        <v>139</v>
      </c>
      <c r="E204" s="234" t="s">
        <v>1</v>
      </c>
      <c r="F204" s="235" t="s">
        <v>480</v>
      </c>
      <c r="G204" s="232"/>
      <c r="H204" s="236">
        <v>1.575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139</v>
      </c>
      <c r="AU204" s="242" t="s">
        <v>88</v>
      </c>
      <c r="AV204" s="13" t="s">
        <v>88</v>
      </c>
      <c r="AW204" s="13" t="s">
        <v>34</v>
      </c>
      <c r="AX204" s="13" t="s">
        <v>86</v>
      </c>
      <c r="AY204" s="242" t="s">
        <v>130</v>
      </c>
    </row>
    <row r="205" s="2" customFormat="1" ht="24.15" customHeight="1">
      <c r="A205" s="38"/>
      <c r="B205" s="39"/>
      <c r="C205" s="218" t="s">
        <v>373</v>
      </c>
      <c r="D205" s="218" t="s">
        <v>132</v>
      </c>
      <c r="E205" s="219" t="s">
        <v>481</v>
      </c>
      <c r="F205" s="220" t="s">
        <v>482</v>
      </c>
      <c r="G205" s="221" t="s">
        <v>232</v>
      </c>
      <c r="H205" s="222">
        <v>7.0880000000000001</v>
      </c>
      <c r="I205" s="223"/>
      <c r="J205" s="224">
        <f>ROUND(I205*H205,2)</f>
        <v>0</v>
      </c>
      <c r="K205" s="220" t="s">
        <v>136</v>
      </c>
      <c r="L205" s="44"/>
      <c r="M205" s="225" t="s">
        <v>1</v>
      </c>
      <c r="N205" s="226" t="s">
        <v>43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137</v>
      </c>
      <c r="AT205" s="229" t="s">
        <v>132</v>
      </c>
      <c r="AU205" s="229" t="s">
        <v>88</v>
      </c>
      <c r="AY205" s="17" t="s">
        <v>130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86</v>
      </c>
      <c r="BK205" s="230">
        <f>ROUND(I205*H205,2)</f>
        <v>0</v>
      </c>
      <c r="BL205" s="17" t="s">
        <v>137</v>
      </c>
      <c r="BM205" s="229" t="s">
        <v>483</v>
      </c>
    </row>
    <row r="206" s="13" customFormat="1">
      <c r="A206" s="13"/>
      <c r="B206" s="231"/>
      <c r="C206" s="232"/>
      <c r="D206" s="233" t="s">
        <v>139</v>
      </c>
      <c r="E206" s="234" t="s">
        <v>1</v>
      </c>
      <c r="F206" s="235" t="s">
        <v>484</v>
      </c>
      <c r="G206" s="232"/>
      <c r="H206" s="236">
        <v>7.0880000000000001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139</v>
      </c>
      <c r="AU206" s="242" t="s">
        <v>88</v>
      </c>
      <c r="AV206" s="13" t="s">
        <v>88</v>
      </c>
      <c r="AW206" s="13" t="s">
        <v>34</v>
      </c>
      <c r="AX206" s="13" t="s">
        <v>86</v>
      </c>
      <c r="AY206" s="242" t="s">
        <v>130</v>
      </c>
    </row>
    <row r="207" s="2" customFormat="1" ht="44.25" customHeight="1">
      <c r="A207" s="38"/>
      <c r="B207" s="39"/>
      <c r="C207" s="218" t="s">
        <v>250</v>
      </c>
      <c r="D207" s="218" t="s">
        <v>132</v>
      </c>
      <c r="E207" s="219" t="s">
        <v>329</v>
      </c>
      <c r="F207" s="220" t="s">
        <v>330</v>
      </c>
      <c r="G207" s="221" t="s">
        <v>232</v>
      </c>
      <c r="H207" s="222">
        <v>1189</v>
      </c>
      <c r="I207" s="223"/>
      <c r="J207" s="224">
        <f>ROUND(I207*H207,2)</f>
        <v>0</v>
      </c>
      <c r="K207" s="220" t="s">
        <v>136</v>
      </c>
      <c r="L207" s="44"/>
      <c r="M207" s="225" t="s">
        <v>1</v>
      </c>
      <c r="N207" s="226" t="s">
        <v>43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137</v>
      </c>
      <c r="AT207" s="229" t="s">
        <v>132</v>
      </c>
      <c r="AU207" s="229" t="s">
        <v>88</v>
      </c>
      <c r="AY207" s="17" t="s">
        <v>130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86</v>
      </c>
      <c r="BK207" s="230">
        <f>ROUND(I207*H207,2)</f>
        <v>0</v>
      </c>
      <c r="BL207" s="17" t="s">
        <v>137</v>
      </c>
      <c r="BM207" s="229" t="s">
        <v>485</v>
      </c>
    </row>
    <row r="208" s="13" customFormat="1">
      <c r="A208" s="13"/>
      <c r="B208" s="231"/>
      <c r="C208" s="232"/>
      <c r="D208" s="233" t="s">
        <v>139</v>
      </c>
      <c r="E208" s="234" t="s">
        <v>1</v>
      </c>
      <c r="F208" s="235" t="s">
        <v>474</v>
      </c>
      <c r="G208" s="232"/>
      <c r="H208" s="236">
        <v>1189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139</v>
      </c>
      <c r="AU208" s="242" t="s">
        <v>88</v>
      </c>
      <c r="AV208" s="13" t="s">
        <v>88</v>
      </c>
      <c r="AW208" s="13" t="s">
        <v>34</v>
      </c>
      <c r="AX208" s="13" t="s">
        <v>86</v>
      </c>
      <c r="AY208" s="242" t="s">
        <v>130</v>
      </c>
    </row>
    <row r="209" s="12" customFormat="1" ht="22.8" customHeight="1">
      <c r="A209" s="12"/>
      <c r="B209" s="202"/>
      <c r="C209" s="203"/>
      <c r="D209" s="204" t="s">
        <v>77</v>
      </c>
      <c r="E209" s="216" t="s">
        <v>332</v>
      </c>
      <c r="F209" s="216" t="s">
        <v>333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P210</f>
        <v>0</v>
      </c>
      <c r="Q209" s="210"/>
      <c r="R209" s="211">
        <f>R210</f>
        <v>0</v>
      </c>
      <c r="S209" s="210"/>
      <c r="T209" s="212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86</v>
      </c>
      <c r="AT209" s="214" t="s">
        <v>77</v>
      </c>
      <c r="AU209" s="214" t="s">
        <v>86</v>
      </c>
      <c r="AY209" s="213" t="s">
        <v>130</v>
      </c>
      <c r="BK209" s="215">
        <f>BK210</f>
        <v>0</v>
      </c>
    </row>
    <row r="210" s="2" customFormat="1" ht="33" customHeight="1">
      <c r="A210" s="38"/>
      <c r="B210" s="39"/>
      <c r="C210" s="218" t="s">
        <v>297</v>
      </c>
      <c r="D210" s="218" t="s">
        <v>132</v>
      </c>
      <c r="E210" s="219" t="s">
        <v>334</v>
      </c>
      <c r="F210" s="220" t="s">
        <v>335</v>
      </c>
      <c r="G210" s="221" t="s">
        <v>232</v>
      </c>
      <c r="H210" s="222">
        <v>863.41999999999996</v>
      </c>
      <c r="I210" s="223"/>
      <c r="J210" s="224">
        <f>ROUND(I210*H210,2)</f>
        <v>0</v>
      </c>
      <c r="K210" s="220" t="s">
        <v>136</v>
      </c>
      <c r="L210" s="44"/>
      <c r="M210" s="264" t="s">
        <v>1</v>
      </c>
      <c r="N210" s="265" t="s">
        <v>43</v>
      </c>
      <c r="O210" s="266"/>
      <c r="P210" s="267">
        <f>O210*H210</f>
        <v>0</v>
      </c>
      <c r="Q210" s="267">
        <v>0</v>
      </c>
      <c r="R210" s="267">
        <f>Q210*H210</f>
        <v>0</v>
      </c>
      <c r="S210" s="267">
        <v>0</v>
      </c>
      <c r="T210" s="26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137</v>
      </c>
      <c r="AT210" s="229" t="s">
        <v>132</v>
      </c>
      <c r="AU210" s="229" t="s">
        <v>88</v>
      </c>
      <c r="AY210" s="17" t="s">
        <v>130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86</v>
      </c>
      <c r="BK210" s="230">
        <f>ROUND(I210*H210,2)</f>
        <v>0</v>
      </c>
      <c r="BL210" s="17" t="s">
        <v>137</v>
      </c>
      <c r="BM210" s="229" t="s">
        <v>486</v>
      </c>
    </row>
    <row r="211" s="2" customFormat="1" ht="6.96" customHeight="1">
      <c r="A211" s="38"/>
      <c r="B211" s="66"/>
      <c r="C211" s="67"/>
      <c r="D211" s="67"/>
      <c r="E211" s="67"/>
      <c r="F211" s="67"/>
      <c r="G211" s="67"/>
      <c r="H211" s="67"/>
      <c r="I211" s="67"/>
      <c r="J211" s="67"/>
      <c r="K211" s="67"/>
      <c r="L211" s="44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sheetProtection sheet="1" autoFilter="0" formatColumns="0" formatRows="0" objects="1" scenarios="1" spinCount="100000" saltValue="53Jv4mm79wTe2gS9jMo5Ko5bB8tgCb49yA/EqB2XthH1fhG+zwqSWH4SLD3szHq491zaVVzrOCAMVZP9TuJWAw==" hashValue="QrrTonexAIZMeTGOdGt/0YOGgXcE1fZZgJ1HD5IXNukDcAAfAIKncIffdeJIMIcTOYzYv3RIkhVSiVvdKnKinQ==" algorithmName="SHA-512" password="CC35"/>
  <autoFilter ref="C121:K21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  <c r="AZ2" s="269" t="s">
        <v>487</v>
      </c>
      <c r="BA2" s="269" t="s">
        <v>1</v>
      </c>
      <c r="BB2" s="269" t="s">
        <v>1</v>
      </c>
      <c r="BC2" s="269" t="s">
        <v>488</v>
      </c>
      <c r="BD2" s="269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  <c r="AZ3" s="269" t="s">
        <v>489</v>
      </c>
      <c r="BA3" s="269" t="s">
        <v>1</v>
      </c>
      <c r="BB3" s="269" t="s">
        <v>1</v>
      </c>
      <c r="BC3" s="269" t="s">
        <v>490</v>
      </c>
      <c r="BD3" s="269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  <c r="AZ4" s="269" t="s">
        <v>491</v>
      </c>
      <c r="BA4" s="269" t="s">
        <v>1</v>
      </c>
      <c r="BB4" s="269" t="s">
        <v>1</v>
      </c>
      <c r="BC4" s="269" t="s">
        <v>492</v>
      </c>
      <c r="BD4" s="269" t="s">
        <v>88</v>
      </c>
    </row>
    <row r="5" s="1" customFormat="1" ht="6.96" customHeight="1">
      <c r="B5" s="20"/>
      <c r="L5" s="20"/>
      <c r="AZ5" s="269" t="s">
        <v>493</v>
      </c>
      <c r="BA5" s="269" t="s">
        <v>1</v>
      </c>
      <c r="BB5" s="269" t="s">
        <v>1</v>
      </c>
      <c r="BC5" s="269" t="s">
        <v>494</v>
      </c>
      <c r="BD5" s="269" t="s">
        <v>88</v>
      </c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Zpevnění stávajících komunikací v lokalitě U Vodárny, Kolín - 1.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ROUND((SUM(BE124:BE228)),  2)</f>
        <v>0</v>
      </c>
      <c r="G33" s="38"/>
      <c r="H33" s="38"/>
      <c r="I33" s="155">
        <v>0.20999999999999999</v>
      </c>
      <c r="J33" s="154">
        <f>ROUND(((SUM(BE124:BE228))*I33),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ROUND((SUM(BF124:BF228)),  2)</f>
        <v>0</v>
      </c>
      <c r="G34" s="38"/>
      <c r="H34" s="38"/>
      <c r="I34" s="155">
        <v>0.12</v>
      </c>
      <c r="J34" s="154">
        <f>ROUND(((SUM(BF124:BF228))*I34),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ROUND((SUM(BG124:BG228)),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ROUND((SUM(BH124:BH228)),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ROUND((SUM(BI124:BI228)),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Zpevnění stávajících komunikací v lokalitě U Vodárny, Kolín - 1.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Větev V5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Kolín</v>
      </c>
      <c r="G89" s="40"/>
      <c r="H89" s="40"/>
      <c r="I89" s="32" t="s">
        <v>22</v>
      </c>
      <c r="J89" s="79" t="str">
        <f>IF(J12="","",J12)</f>
        <v>25. 10. 2024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Kolín</v>
      </c>
      <c r="G91" s="40"/>
      <c r="H91" s="40"/>
      <c r="I91" s="32" t="s">
        <v>31</v>
      </c>
      <c r="J91" s="36" t="str">
        <f>E21</f>
        <v>TIMAO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496</v>
      </c>
      <c r="E99" s="188"/>
      <c r="F99" s="188"/>
      <c r="G99" s="188"/>
      <c r="H99" s="188"/>
      <c r="I99" s="188"/>
      <c r="J99" s="189">
        <f>J175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J185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497</v>
      </c>
      <c r="E101" s="188"/>
      <c r="F101" s="188"/>
      <c r="G101" s="188"/>
      <c r="H101" s="188"/>
      <c r="I101" s="188"/>
      <c r="J101" s="189">
        <f>J190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112</v>
      </c>
      <c r="E102" s="188"/>
      <c r="F102" s="188"/>
      <c r="G102" s="188"/>
      <c r="H102" s="188"/>
      <c r="I102" s="188"/>
      <c r="J102" s="189">
        <f>J202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113</v>
      </c>
      <c r="E103" s="188"/>
      <c r="F103" s="188"/>
      <c r="G103" s="188"/>
      <c r="H103" s="188"/>
      <c r="I103" s="188"/>
      <c r="J103" s="189">
        <f>J218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114</v>
      </c>
      <c r="E104" s="188"/>
      <c r="F104" s="188"/>
      <c r="G104" s="188"/>
      <c r="H104" s="188"/>
      <c r="I104" s="188"/>
      <c r="J104" s="189">
        <f>J225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Zpevnění stávajících komunikací v lokalitě U Vodárny, Kolín - 1. etapa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04 - Větev V5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Kolín</v>
      </c>
      <c r="G118" s="40"/>
      <c r="H118" s="40"/>
      <c r="I118" s="32" t="s">
        <v>22</v>
      </c>
      <c r="J118" s="79" t="str">
        <f>IF(J12="","",J12)</f>
        <v>25. 10. 2024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Kolín</v>
      </c>
      <c r="G120" s="40"/>
      <c r="H120" s="40"/>
      <c r="I120" s="32" t="s">
        <v>31</v>
      </c>
      <c r="J120" s="36" t="str">
        <f>E21</f>
        <v>TIMAO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116</v>
      </c>
      <c r="D123" s="194" t="s">
        <v>63</v>
      </c>
      <c r="E123" s="194" t="s">
        <v>59</v>
      </c>
      <c r="F123" s="194" t="s">
        <v>60</v>
      </c>
      <c r="G123" s="194" t="s">
        <v>117</v>
      </c>
      <c r="H123" s="194" t="s">
        <v>118</v>
      </c>
      <c r="I123" s="194" t="s">
        <v>119</v>
      </c>
      <c r="J123" s="194" t="s">
        <v>106</v>
      </c>
      <c r="K123" s="195" t="s">
        <v>120</v>
      </c>
      <c r="L123" s="196"/>
      <c r="M123" s="100" t="s">
        <v>1</v>
      </c>
      <c r="N123" s="101" t="s">
        <v>42</v>
      </c>
      <c r="O123" s="101" t="s">
        <v>121</v>
      </c>
      <c r="P123" s="101" t="s">
        <v>122</v>
      </c>
      <c r="Q123" s="101" t="s">
        <v>123</v>
      </c>
      <c r="R123" s="101" t="s">
        <v>124</v>
      </c>
      <c r="S123" s="101" t="s">
        <v>125</v>
      </c>
      <c r="T123" s="102" t="s">
        <v>126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127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638.33790770000019</v>
      </c>
      <c r="S124" s="104"/>
      <c r="T124" s="200">
        <f>T125</f>
        <v>165.13800000000003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108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128</v>
      </c>
      <c r="F125" s="205" t="s">
        <v>129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P126+P175+P185+P190+P202+P218+P225</f>
        <v>0</v>
      </c>
      <c r="Q125" s="210"/>
      <c r="R125" s="211">
        <f>R126+R175+R185+R190+R202+R218+R225</f>
        <v>638.33790770000019</v>
      </c>
      <c r="S125" s="210"/>
      <c r="T125" s="212">
        <f>T126+T175+T185+T190+T202+T218+T225</f>
        <v>165.13800000000003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86</v>
      </c>
      <c r="AT125" s="214" t="s">
        <v>77</v>
      </c>
      <c r="AU125" s="214" t="s">
        <v>78</v>
      </c>
      <c r="AY125" s="213" t="s">
        <v>130</v>
      </c>
      <c r="BK125" s="215">
        <f>BK126+BK175+BK185+BK190+BK202+BK218+BK225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86</v>
      </c>
      <c r="F126" s="216" t="s">
        <v>131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SUM(P127:P174)</f>
        <v>0</v>
      </c>
      <c r="Q126" s="210"/>
      <c r="R126" s="211">
        <f>SUM(R127:R174)</f>
        <v>3.1999999999999997</v>
      </c>
      <c r="S126" s="210"/>
      <c r="T126" s="212">
        <f>SUM(T127:T174)</f>
        <v>165.07000000000002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86</v>
      </c>
      <c r="AY126" s="213" t="s">
        <v>130</v>
      </c>
      <c r="BK126" s="215">
        <f>SUM(BK127:BK174)</f>
        <v>0</v>
      </c>
    </row>
    <row r="127" s="2" customFormat="1" ht="24.15" customHeight="1">
      <c r="A127" s="38"/>
      <c r="B127" s="39"/>
      <c r="C127" s="218" t="s">
        <v>257</v>
      </c>
      <c r="D127" s="218" t="s">
        <v>132</v>
      </c>
      <c r="E127" s="219" t="s">
        <v>338</v>
      </c>
      <c r="F127" s="220" t="s">
        <v>339</v>
      </c>
      <c r="G127" s="221" t="s">
        <v>135</v>
      </c>
      <c r="H127" s="222">
        <v>194.19999999999999</v>
      </c>
      <c r="I127" s="223"/>
      <c r="J127" s="224">
        <f>ROUND(I127*H127,2)</f>
        <v>0</v>
      </c>
      <c r="K127" s="220" t="s">
        <v>136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0.17000000000000001</v>
      </c>
      <c r="T127" s="228">
        <f>S127*H127</f>
        <v>33.014000000000003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137</v>
      </c>
      <c r="AT127" s="229" t="s">
        <v>132</v>
      </c>
      <c r="AU127" s="229" t="s">
        <v>88</v>
      </c>
      <c r="AY127" s="17" t="s">
        <v>130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137</v>
      </c>
      <c r="BM127" s="229" t="s">
        <v>498</v>
      </c>
    </row>
    <row r="128" s="13" customFormat="1">
      <c r="A128" s="13"/>
      <c r="B128" s="231"/>
      <c r="C128" s="232"/>
      <c r="D128" s="233" t="s">
        <v>139</v>
      </c>
      <c r="E128" s="234" t="s">
        <v>1</v>
      </c>
      <c r="F128" s="235" t="s">
        <v>499</v>
      </c>
      <c r="G128" s="232"/>
      <c r="H128" s="236">
        <v>194.19999999999999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139</v>
      </c>
      <c r="AU128" s="242" t="s">
        <v>88</v>
      </c>
      <c r="AV128" s="13" t="s">
        <v>88</v>
      </c>
      <c r="AW128" s="13" t="s">
        <v>34</v>
      </c>
      <c r="AX128" s="13" t="s">
        <v>86</v>
      </c>
      <c r="AY128" s="242" t="s">
        <v>130</v>
      </c>
    </row>
    <row r="129" s="2" customFormat="1" ht="24.15" customHeight="1">
      <c r="A129" s="38"/>
      <c r="B129" s="39"/>
      <c r="C129" s="218" t="s">
        <v>263</v>
      </c>
      <c r="D129" s="218" t="s">
        <v>132</v>
      </c>
      <c r="E129" s="219" t="s">
        <v>347</v>
      </c>
      <c r="F129" s="220" t="s">
        <v>348</v>
      </c>
      <c r="G129" s="221" t="s">
        <v>135</v>
      </c>
      <c r="H129" s="222">
        <v>776.79999999999995</v>
      </c>
      <c r="I129" s="223"/>
      <c r="J129" s="224">
        <f>ROUND(I129*H129,2)</f>
        <v>0</v>
      </c>
      <c r="K129" s="220" t="s">
        <v>136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0.17000000000000001</v>
      </c>
      <c r="T129" s="228">
        <f>S129*H129</f>
        <v>132.05600000000001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137</v>
      </c>
      <c r="AT129" s="229" t="s">
        <v>132</v>
      </c>
      <c r="AU129" s="229" t="s">
        <v>88</v>
      </c>
      <c r="AY129" s="17" t="s">
        <v>130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137</v>
      </c>
      <c r="BM129" s="229" t="s">
        <v>500</v>
      </c>
    </row>
    <row r="130" s="13" customFormat="1">
      <c r="A130" s="13"/>
      <c r="B130" s="231"/>
      <c r="C130" s="232"/>
      <c r="D130" s="233" t="s">
        <v>139</v>
      </c>
      <c r="E130" s="234" t="s">
        <v>1</v>
      </c>
      <c r="F130" s="235" t="s">
        <v>501</v>
      </c>
      <c r="G130" s="232"/>
      <c r="H130" s="236">
        <v>776.79999999999995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139</v>
      </c>
      <c r="AU130" s="242" t="s">
        <v>88</v>
      </c>
      <c r="AV130" s="13" t="s">
        <v>88</v>
      </c>
      <c r="AW130" s="13" t="s">
        <v>34</v>
      </c>
      <c r="AX130" s="13" t="s">
        <v>86</v>
      </c>
      <c r="AY130" s="242" t="s">
        <v>130</v>
      </c>
    </row>
    <row r="131" s="2" customFormat="1" ht="16.5" customHeight="1">
      <c r="A131" s="38"/>
      <c r="B131" s="39"/>
      <c r="C131" s="218" t="s">
        <v>269</v>
      </c>
      <c r="D131" s="218" t="s">
        <v>132</v>
      </c>
      <c r="E131" s="219" t="s">
        <v>142</v>
      </c>
      <c r="F131" s="220" t="s">
        <v>143</v>
      </c>
      <c r="G131" s="221" t="s">
        <v>135</v>
      </c>
      <c r="H131" s="222">
        <v>64.799999999999997</v>
      </c>
      <c r="I131" s="223"/>
      <c r="J131" s="224">
        <f>ROUND(I131*H131,2)</f>
        <v>0</v>
      </c>
      <c r="K131" s="220" t="s">
        <v>136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137</v>
      </c>
      <c r="AT131" s="229" t="s">
        <v>132</v>
      </c>
      <c r="AU131" s="229" t="s">
        <v>88</v>
      </c>
      <c r="AY131" s="17" t="s">
        <v>130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137</v>
      </c>
      <c r="BM131" s="229" t="s">
        <v>502</v>
      </c>
    </row>
    <row r="132" s="13" customFormat="1">
      <c r="A132" s="13"/>
      <c r="B132" s="231"/>
      <c r="C132" s="232"/>
      <c r="D132" s="233" t="s">
        <v>139</v>
      </c>
      <c r="E132" s="234" t="s">
        <v>1</v>
      </c>
      <c r="F132" s="235" t="s">
        <v>503</v>
      </c>
      <c r="G132" s="232"/>
      <c r="H132" s="236">
        <v>64.799999999999997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139</v>
      </c>
      <c r="AU132" s="242" t="s">
        <v>88</v>
      </c>
      <c r="AV132" s="13" t="s">
        <v>88</v>
      </c>
      <c r="AW132" s="13" t="s">
        <v>34</v>
      </c>
      <c r="AX132" s="13" t="s">
        <v>86</v>
      </c>
      <c r="AY132" s="242" t="s">
        <v>130</v>
      </c>
    </row>
    <row r="133" s="2" customFormat="1" ht="24.15" customHeight="1">
      <c r="A133" s="38"/>
      <c r="B133" s="39"/>
      <c r="C133" s="218" t="s">
        <v>273</v>
      </c>
      <c r="D133" s="218" t="s">
        <v>132</v>
      </c>
      <c r="E133" s="219" t="s">
        <v>146</v>
      </c>
      <c r="F133" s="220" t="s">
        <v>147</v>
      </c>
      <c r="G133" s="221" t="s">
        <v>135</v>
      </c>
      <c r="H133" s="222">
        <v>259.19999999999999</v>
      </c>
      <c r="I133" s="223"/>
      <c r="J133" s="224">
        <f>ROUND(I133*H133,2)</f>
        <v>0</v>
      </c>
      <c r="K133" s="220" t="s">
        <v>136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137</v>
      </c>
      <c r="AT133" s="229" t="s">
        <v>132</v>
      </c>
      <c r="AU133" s="229" t="s">
        <v>88</v>
      </c>
      <c r="AY133" s="17" t="s">
        <v>130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137</v>
      </c>
      <c r="BM133" s="229" t="s">
        <v>504</v>
      </c>
    </row>
    <row r="134" s="13" customFormat="1">
      <c r="A134" s="13"/>
      <c r="B134" s="231"/>
      <c r="C134" s="232"/>
      <c r="D134" s="233" t="s">
        <v>139</v>
      </c>
      <c r="E134" s="234" t="s">
        <v>1</v>
      </c>
      <c r="F134" s="235" t="s">
        <v>505</v>
      </c>
      <c r="G134" s="232"/>
      <c r="H134" s="236">
        <v>259.19999999999999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139</v>
      </c>
      <c r="AU134" s="242" t="s">
        <v>88</v>
      </c>
      <c r="AV134" s="13" t="s">
        <v>88</v>
      </c>
      <c r="AW134" s="13" t="s">
        <v>34</v>
      </c>
      <c r="AX134" s="13" t="s">
        <v>86</v>
      </c>
      <c r="AY134" s="242" t="s">
        <v>130</v>
      </c>
    </row>
    <row r="135" s="2" customFormat="1" ht="24.15" customHeight="1">
      <c r="A135" s="38"/>
      <c r="B135" s="39"/>
      <c r="C135" s="218" t="s">
        <v>278</v>
      </c>
      <c r="D135" s="218" t="s">
        <v>132</v>
      </c>
      <c r="E135" s="219" t="s">
        <v>161</v>
      </c>
      <c r="F135" s="220" t="s">
        <v>162</v>
      </c>
      <c r="G135" s="221" t="s">
        <v>163</v>
      </c>
      <c r="H135" s="222">
        <v>7.9000000000000004</v>
      </c>
      <c r="I135" s="223"/>
      <c r="J135" s="224">
        <f>ROUND(I135*H135,2)</f>
        <v>0</v>
      </c>
      <c r="K135" s="220" t="s">
        <v>136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137</v>
      </c>
      <c r="AT135" s="229" t="s">
        <v>132</v>
      </c>
      <c r="AU135" s="229" t="s">
        <v>88</v>
      </c>
      <c r="AY135" s="17" t="s">
        <v>130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137</v>
      </c>
      <c r="BM135" s="229" t="s">
        <v>506</v>
      </c>
    </row>
    <row r="136" s="13" customFormat="1">
      <c r="A136" s="13"/>
      <c r="B136" s="231"/>
      <c r="C136" s="232"/>
      <c r="D136" s="233" t="s">
        <v>139</v>
      </c>
      <c r="E136" s="234" t="s">
        <v>1</v>
      </c>
      <c r="F136" s="235" t="s">
        <v>507</v>
      </c>
      <c r="G136" s="232"/>
      <c r="H136" s="236">
        <v>7.9000000000000004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139</v>
      </c>
      <c r="AU136" s="242" t="s">
        <v>88</v>
      </c>
      <c r="AV136" s="13" t="s">
        <v>88</v>
      </c>
      <c r="AW136" s="13" t="s">
        <v>34</v>
      </c>
      <c r="AX136" s="13" t="s">
        <v>78</v>
      </c>
      <c r="AY136" s="242" t="s">
        <v>130</v>
      </c>
    </row>
    <row r="137" s="14" customFormat="1">
      <c r="A137" s="14"/>
      <c r="B137" s="243"/>
      <c r="C137" s="244"/>
      <c r="D137" s="233" t="s">
        <v>139</v>
      </c>
      <c r="E137" s="245" t="s">
        <v>1</v>
      </c>
      <c r="F137" s="246" t="s">
        <v>167</v>
      </c>
      <c r="G137" s="244"/>
      <c r="H137" s="247">
        <v>7.9000000000000004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139</v>
      </c>
      <c r="AU137" s="253" t="s">
        <v>88</v>
      </c>
      <c r="AV137" s="14" t="s">
        <v>137</v>
      </c>
      <c r="AW137" s="14" t="s">
        <v>34</v>
      </c>
      <c r="AX137" s="14" t="s">
        <v>86</v>
      </c>
      <c r="AY137" s="253" t="s">
        <v>130</v>
      </c>
    </row>
    <row r="138" s="2" customFormat="1" ht="24.15" customHeight="1">
      <c r="A138" s="38"/>
      <c r="B138" s="39"/>
      <c r="C138" s="218" t="s">
        <v>346</v>
      </c>
      <c r="D138" s="218" t="s">
        <v>132</v>
      </c>
      <c r="E138" s="219" t="s">
        <v>169</v>
      </c>
      <c r="F138" s="220" t="s">
        <v>170</v>
      </c>
      <c r="G138" s="221" t="s">
        <v>163</v>
      </c>
      <c r="H138" s="222">
        <v>15.800000000000001</v>
      </c>
      <c r="I138" s="223"/>
      <c r="J138" s="224">
        <f>ROUND(I138*H138,2)</f>
        <v>0</v>
      </c>
      <c r="K138" s="220" t="s">
        <v>136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137</v>
      </c>
      <c r="AT138" s="229" t="s">
        <v>132</v>
      </c>
      <c r="AU138" s="229" t="s">
        <v>88</v>
      </c>
      <c r="AY138" s="17" t="s">
        <v>130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137</v>
      </c>
      <c r="BM138" s="229" t="s">
        <v>508</v>
      </c>
    </row>
    <row r="139" s="13" customFormat="1">
      <c r="A139" s="13"/>
      <c r="B139" s="231"/>
      <c r="C139" s="232"/>
      <c r="D139" s="233" t="s">
        <v>139</v>
      </c>
      <c r="E139" s="234" t="s">
        <v>1</v>
      </c>
      <c r="F139" s="235" t="s">
        <v>509</v>
      </c>
      <c r="G139" s="232"/>
      <c r="H139" s="236">
        <v>15.800000000000001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139</v>
      </c>
      <c r="AU139" s="242" t="s">
        <v>88</v>
      </c>
      <c r="AV139" s="13" t="s">
        <v>88</v>
      </c>
      <c r="AW139" s="13" t="s">
        <v>34</v>
      </c>
      <c r="AX139" s="13" t="s">
        <v>78</v>
      </c>
      <c r="AY139" s="242" t="s">
        <v>130</v>
      </c>
    </row>
    <row r="140" s="14" customFormat="1">
      <c r="A140" s="14"/>
      <c r="B140" s="243"/>
      <c r="C140" s="244"/>
      <c r="D140" s="233" t="s">
        <v>139</v>
      </c>
      <c r="E140" s="245" t="s">
        <v>1</v>
      </c>
      <c r="F140" s="246" t="s">
        <v>167</v>
      </c>
      <c r="G140" s="244"/>
      <c r="H140" s="247">
        <v>15.800000000000001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139</v>
      </c>
      <c r="AU140" s="253" t="s">
        <v>88</v>
      </c>
      <c r="AV140" s="14" t="s">
        <v>137</v>
      </c>
      <c r="AW140" s="14" t="s">
        <v>34</v>
      </c>
      <c r="AX140" s="14" t="s">
        <v>86</v>
      </c>
      <c r="AY140" s="253" t="s">
        <v>130</v>
      </c>
    </row>
    <row r="141" s="2" customFormat="1" ht="24.15" customHeight="1">
      <c r="A141" s="38"/>
      <c r="B141" s="39"/>
      <c r="C141" s="218" t="s">
        <v>302</v>
      </c>
      <c r="D141" s="218" t="s">
        <v>132</v>
      </c>
      <c r="E141" s="219" t="s">
        <v>175</v>
      </c>
      <c r="F141" s="220" t="s">
        <v>176</v>
      </c>
      <c r="G141" s="221" t="s">
        <v>163</v>
      </c>
      <c r="H141" s="222">
        <v>15.800000000000001</v>
      </c>
      <c r="I141" s="223"/>
      <c r="J141" s="224">
        <f>ROUND(I141*H141,2)</f>
        <v>0</v>
      </c>
      <c r="K141" s="220" t="s">
        <v>136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137</v>
      </c>
      <c r="AT141" s="229" t="s">
        <v>132</v>
      </c>
      <c r="AU141" s="229" t="s">
        <v>88</v>
      </c>
      <c r="AY141" s="17" t="s">
        <v>130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137</v>
      </c>
      <c r="BM141" s="229" t="s">
        <v>510</v>
      </c>
    </row>
    <row r="142" s="13" customFormat="1">
      <c r="A142" s="13"/>
      <c r="B142" s="231"/>
      <c r="C142" s="232"/>
      <c r="D142" s="233" t="s">
        <v>139</v>
      </c>
      <c r="E142" s="234" t="s">
        <v>1</v>
      </c>
      <c r="F142" s="235" t="s">
        <v>511</v>
      </c>
      <c r="G142" s="232"/>
      <c r="H142" s="236">
        <v>15.800000000000001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139</v>
      </c>
      <c r="AU142" s="242" t="s">
        <v>88</v>
      </c>
      <c r="AV142" s="13" t="s">
        <v>88</v>
      </c>
      <c r="AW142" s="13" t="s">
        <v>34</v>
      </c>
      <c r="AX142" s="13" t="s">
        <v>78</v>
      </c>
      <c r="AY142" s="242" t="s">
        <v>130</v>
      </c>
    </row>
    <row r="143" s="14" customFormat="1">
      <c r="A143" s="14"/>
      <c r="B143" s="243"/>
      <c r="C143" s="244"/>
      <c r="D143" s="233" t="s">
        <v>139</v>
      </c>
      <c r="E143" s="245" t="s">
        <v>1</v>
      </c>
      <c r="F143" s="246" t="s">
        <v>167</v>
      </c>
      <c r="G143" s="244"/>
      <c r="H143" s="247">
        <v>15.800000000000001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139</v>
      </c>
      <c r="AU143" s="253" t="s">
        <v>88</v>
      </c>
      <c r="AV143" s="14" t="s">
        <v>137</v>
      </c>
      <c r="AW143" s="14" t="s">
        <v>34</v>
      </c>
      <c r="AX143" s="14" t="s">
        <v>86</v>
      </c>
      <c r="AY143" s="253" t="s">
        <v>130</v>
      </c>
    </row>
    <row r="144" s="2" customFormat="1" ht="37.8" customHeight="1">
      <c r="A144" s="38"/>
      <c r="B144" s="39"/>
      <c r="C144" s="218" t="s">
        <v>201</v>
      </c>
      <c r="D144" s="218" t="s">
        <v>132</v>
      </c>
      <c r="E144" s="219" t="s">
        <v>181</v>
      </c>
      <c r="F144" s="220" t="s">
        <v>182</v>
      </c>
      <c r="G144" s="221" t="s">
        <v>163</v>
      </c>
      <c r="H144" s="222">
        <v>31.5</v>
      </c>
      <c r="I144" s="223"/>
      <c r="J144" s="224">
        <f>ROUND(I144*H144,2)</f>
        <v>0</v>
      </c>
      <c r="K144" s="220" t="s">
        <v>136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137</v>
      </c>
      <c r="AT144" s="229" t="s">
        <v>132</v>
      </c>
      <c r="AU144" s="229" t="s">
        <v>88</v>
      </c>
      <c r="AY144" s="17" t="s">
        <v>130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137</v>
      </c>
      <c r="BM144" s="229" t="s">
        <v>512</v>
      </c>
    </row>
    <row r="145" s="13" customFormat="1">
      <c r="A145" s="13"/>
      <c r="B145" s="231"/>
      <c r="C145" s="232"/>
      <c r="D145" s="233" t="s">
        <v>139</v>
      </c>
      <c r="E145" s="234" t="s">
        <v>1</v>
      </c>
      <c r="F145" s="235" t="s">
        <v>513</v>
      </c>
      <c r="G145" s="232"/>
      <c r="H145" s="236">
        <v>31.5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139</v>
      </c>
      <c r="AU145" s="242" t="s">
        <v>88</v>
      </c>
      <c r="AV145" s="13" t="s">
        <v>88</v>
      </c>
      <c r="AW145" s="13" t="s">
        <v>34</v>
      </c>
      <c r="AX145" s="13" t="s">
        <v>78</v>
      </c>
      <c r="AY145" s="242" t="s">
        <v>130</v>
      </c>
    </row>
    <row r="146" s="14" customFormat="1">
      <c r="A146" s="14"/>
      <c r="B146" s="243"/>
      <c r="C146" s="244"/>
      <c r="D146" s="233" t="s">
        <v>139</v>
      </c>
      <c r="E146" s="245" t="s">
        <v>1</v>
      </c>
      <c r="F146" s="246" t="s">
        <v>167</v>
      </c>
      <c r="G146" s="244"/>
      <c r="H146" s="247">
        <v>31.5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139</v>
      </c>
      <c r="AU146" s="253" t="s">
        <v>88</v>
      </c>
      <c r="AV146" s="14" t="s">
        <v>137</v>
      </c>
      <c r="AW146" s="14" t="s">
        <v>34</v>
      </c>
      <c r="AX146" s="14" t="s">
        <v>86</v>
      </c>
      <c r="AY146" s="253" t="s">
        <v>130</v>
      </c>
    </row>
    <row r="147" s="2" customFormat="1" ht="37.8" customHeight="1">
      <c r="A147" s="38"/>
      <c r="B147" s="39"/>
      <c r="C147" s="218" t="s">
        <v>180</v>
      </c>
      <c r="D147" s="218" t="s">
        <v>132</v>
      </c>
      <c r="E147" s="219" t="s">
        <v>187</v>
      </c>
      <c r="F147" s="220" t="s">
        <v>188</v>
      </c>
      <c r="G147" s="221" t="s">
        <v>163</v>
      </c>
      <c r="H147" s="222">
        <v>63.100000000000001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137</v>
      </c>
      <c r="AT147" s="229" t="s">
        <v>132</v>
      </c>
      <c r="AU147" s="229" t="s">
        <v>88</v>
      </c>
      <c r="AY147" s="17" t="s">
        <v>130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137</v>
      </c>
      <c r="BM147" s="229" t="s">
        <v>514</v>
      </c>
    </row>
    <row r="148" s="13" customFormat="1">
      <c r="A148" s="13"/>
      <c r="B148" s="231"/>
      <c r="C148" s="232"/>
      <c r="D148" s="233" t="s">
        <v>139</v>
      </c>
      <c r="E148" s="234" t="s">
        <v>1</v>
      </c>
      <c r="F148" s="235" t="s">
        <v>515</v>
      </c>
      <c r="G148" s="232"/>
      <c r="H148" s="236">
        <v>63.100000000000001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139</v>
      </c>
      <c r="AU148" s="242" t="s">
        <v>88</v>
      </c>
      <c r="AV148" s="13" t="s">
        <v>88</v>
      </c>
      <c r="AW148" s="13" t="s">
        <v>34</v>
      </c>
      <c r="AX148" s="13" t="s">
        <v>86</v>
      </c>
      <c r="AY148" s="242" t="s">
        <v>130</v>
      </c>
    </row>
    <row r="149" s="2" customFormat="1" ht="37.8" customHeight="1">
      <c r="A149" s="38"/>
      <c r="B149" s="39"/>
      <c r="C149" s="218" t="s">
        <v>191</v>
      </c>
      <c r="D149" s="218" t="s">
        <v>132</v>
      </c>
      <c r="E149" s="219" t="s">
        <v>197</v>
      </c>
      <c r="F149" s="220" t="s">
        <v>198</v>
      </c>
      <c r="G149" s="221" t="s">
        <v>163</v>
      </c>
      <c r="H149" s="222">
        <v>63.100000000000001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137</v>
      </c>
      <c r="AT149" s="229" t="s">
        <v>132</v>
      </c>
      <c r="AU149" s="229" t="s">
        <v>88</v>
      </c>
      <c r="AY149" s="17" t="s">
        <v>130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137</v>
      </c>
      <c r="BM149" s="229" t="s">
        <v>516</v>
      </c>
    </row>
    <row r="150" s="13" customFormat="1">
      <c r="A150" s="13"/>
      <c r="B150" s="231"/>
      <c r="C150" s="232"/>
      <c r="D150" s="233" t="s">
        <v>139</v>
      </c>
      <c r="E150" s="234" t="s">
        <v>1</v>
      </c>
      <c r="F150" s="235" t="s">
        <v>517</v>
      </c>
      <c r="G150" s="232"/>
      <c r="H150" s="236">
        <v>63.100000000000001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139</v>
      </c>
      <c r="AU150" s="242" t="s">
        <v>88</v>
      </c>
      <c r="AV150" s="13" t="s">
        <v>88</v>
      </c>
      <c r="AW150" s="13" t="s">
        <v>34</v>
      </c>
      <c r="AX150" s="13" t="s">
        <v>86</v>
      </c>
      <c r="AY150" s="242" t="s">
        <v>130</v>
      </c>
    </row>
    <row r="151" s="2" customFormat="1" ht="24.15" customHeight="1">
      <c r="A151" s="38"/>
      <c r="B151" s="39"/>
      <c r="C151" s="218" t="s">
        <v>168</v>
      </c>
      <c r="D151" s="218" t="s">
        <v>132</v>
      </c>
      <c r="E151" s="219" t="s">
        <v>212</v>
      </c>
      <c r="F151" s="220" t="s">
        <v>213</v>
      </c>
      <c r="G151" s="221" t="s">
        <v>135</v>
      </c>
      <c r="H151" s="222">
        <v>8.0999999999999996</v>
      </c>
      <c r="I151" s="223"/>
      <c r="J151" s="224">
        <f>ROUND(I151*H151,2)</f>
        <v>0</v>
      </c>
      <c r="K151" s="220" t="s">
        <v>136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137</v>
      </c>
      <c r="AT151" s="229" t="s">
        <v>132</v>
      </c>
      <c r="AU151" s="229" t="s">
        <v>88</v>
      </c>
      <c r="AY151" s="17" t="s">
        <v>130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137</v>
      </c>
      <c r="BM151" s="229" t="s">
        <v>518</v>
      </c>
    </row>
    <row r="152" s="13" customFormat="1">
      <c r="A152" s="13"/>
      <c r="B152" s="231"/>
      <c r="C152" s="232"/>
      <c r="D152" s="233" t="s">
        <v>139</v>
      </c>
      <c r="E152" s="234" t="s">
        <v>1</v>
      </c>
      <c r="F152" s="235" t="s">
        <v>519</v>
      </c>
      <c r="G152" s="232"/>
      <c r="H152" s="236">
        <v>8.0999999999999996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139</v>
      </c>
      <c r="AU152" s="242" t="s">
        <v>88</v>
      </c>
      <c r="AV152" s="13" t="s">
        <v>88</v>
      </c>
      <c r="AW152" s="13" t="s">
        <v>34</v>
      </c>
      <c r="AX152" s="13" t="s">
        <v>86</v>
      </c>
      <c r="AY152" s="242" t="s">
        <v>130</v>
      </c>
    </row>
    <row r="153" s="2" customFormat="1" ht="24.15" customHeight="1">
      <c r="A153" s="38"/>
      <c r="B153" s="39"/>
      <c r="C153" s="218" t="s">
        <v>160</v>
      </c>
      <c r="D153" s="218" t="s">
        <v>132</v>
      </c>
      <c r="E153" s="219" t="s">
        <v>207</v>
      </c>
      <c r="F153" s="220" t="s">
        <v>208</v>
      </c>
      <c r="G153" s="221" t="s">
        <v>135</v>
      </c>
      <c r="H153" s="222">
        <v>8.0999999999999996</v>
      </c>
      <c r="I153" s="223"/>
      <c r="J153" s="224">
        <f>ROUND(I153*H153,2)</f>
        <v>0</v>
      </c>
      <c r="K153" s="220" t="s">
        <v>136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137</v>
      </c>
      <c r="AT153" s="229" t="s">
        <v>132</v>
      </c>
      <c r="AU153" s="229" t="s">
        <v>88</v>
      </c>
      <c r="AY153" s="17" t="s">
        <v>130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137</v>
      </c>
      <c r="BM153" s="229" t="s">
        <v>520</v>
      </c>
    </row>
    <row r="154" s="13" customFormat="1">
      <c r="A154" s="13"/>
      <c r="B154" s="231"/>
      <c r="C154" s="232"/>
      <c r="D154" s="233" t="s">
        <v>139</v>
      </c>
      <c r="E154" s="234" t="s">
        <v>1</v>
      </c>
      <c r="F154" s="235" t="s">
        <v>521</v>
      </c>
      <c r="G154" s="232"/>
      <c r="H154" s="236">
        <v>8.0999999999999996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139</v>
      </c>
      <c r="AU154" s="242" t="s">
        <v>88</v>
      </c>
      <c r="AV154" s="13" t="s">
        <v>88</v>
      </c>
      <c r="AW154" s="13" t="s">
        <v>34</v>
      </c>
      <c r="AX154" s="13" t="s">
        <v>86</v>
      </c>
      <c r="AY154" s="242" t="s">
        <v>130</v>
      </c>
    </row>
    <row r="155" s="2" customFormat="1" ht="24.15" customHeight="1">
      <c r="A155" s="38"/>
      <c r="B155" s="39"/>
      <c r="C155" s="218" t="s">
        <v>174</v>
      </c>
      <c r="D155" s="218" t="s">
        <v>132</v>
      </c>
      <c r="E155" s="219" t="s">
        <v>217</v>
      </c>
      <c r="F155" s="220" t="s">
        <v>218</v>
      </c>
      <c r="G155" s="221" t="s">
        <v>135</v>
      </c>
      <c r="H155" s="222">
        <v>8.0999999999999996</v>
      </c>
      <c r="I155" s="223"/>
      <c r="J155" s="224">
        <f>ROUND(I155*H155,2)</f>
        <v>0</v>
      </c>
      <c r="K155" s="220" t="s">
        <v>136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137</v>
      </c>
      <c r="AT155" s="229" t="s">
        <v>132</v>
      </c>
      <c r="AU155" s="229" t="s">
        <v>88</v>
      </c>
      <c r="AY155" s="17" t="s">
        <v>130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137</v>
      </c>
      <c r="BM155" s="229" t="s">
        <v>522</v>
      </c>
    </row>
    <row r="156" s="13" customFormat="1">
      <c r="A156" s="13"/>
      <c r="B156" s="231"/>
      <c r="C156" s="232"/>
      <c r="D156" s="233" t="s">
        <v>139</v>
      </c>
      <c r="E156" s="234" t="s">
        <v>1</v>
      </c>
      <c r="F156" s="235" t="s">
        <v>521</v>
      </c>
      <c r="G156" s="232"/>
      <c r="H156" s="236">
        <v>8.0999999999999996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139</v>
      </c>
      <c r="AU156" s="242" t="s">
        <v>88</v>
      </c>
      <c r="AV156" s="13" t="s">
        <v>88</v>
      </c>
      <c r="AW156" s="13" t="s">
        <v>34</v>
      </c>
      <c r="AX156" s="13" t="s">
        <v>86</v>
      </c>
      <c r="AY156" s="242" t="s">
        <v>130</v>
      </c>
    </row>
    <row r="157" s="2" customFormat="1" ht="24.15" customHeight="1">
      <c r="A157" s="38"/>
      <c r="B157" s="39"/>
      <c r="C157" s="218" t="s">
        <v>141</v>
      </c>
      <c r="D157" s="218" t="s">
        <v>132</v>
      </c>
      <c r="E157" s="219" t="s">
        <v>221</v>
      </c>
      <c r="F157" s="220" t="s">
        <v>222</v>
      </c>
      <c r="G157" s="221" t="s">
        <v>135</v>
      </c>
      <c r="H157" s="222">
        <v>8.0999999999999996</v>
      </c>
      <c r="I157" s="223"/>
      <c r="J157" s="224">
        <f>ROUND(I157*H157,2)</f>
        <v>0</v>
      </c>
      <c r="K157" s="220" t="s">
        <v>136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137</v>
      </c>
      <c r="AT157" s="229" t="s">
        <v>132</v>
      </c>
      <c r="AU157" s="229" t="s">
        <v>88</v>
      </c>
      <c r="AY157" s="17" t="s">
        <v>130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137</v>
      </c>
      <c r="BM157" s="229" t="s">
        <v>523</v>
      </c>
    </row>
    <row r="158" s="13" customFormat="1">
      <c r="A158" s="13"/>
      <c r="B158" s="231"/>
      <c r="C158" s="232"/>
      <c r="D158" s="233" t="s">
        <v>139</v>
      </c>
      <c r="E158" s="234" t="s">
        <v>1</v>
      </c>
      <c r="F158" s="235" t="s">
        <v>519</v>
      </c>
      <c r="G158" s="232"/>
      <c r="H158" s="236">
        <v>8.0999999999999996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139</v>
      </c>
      <c r="AU158" s="242" t="s">
        <v>88</v>
      </c>
      <c r="AV158" s="13" t="s">
        <v>88</v>
      </c>
      <c r="AW158" s="13" t="s">
        <v>34</v>
      </c>
      <c r="AX158" s="13" t="s">
        <v>86</v>
      </c>
      <c r="AY158" s="242" t="s">
        <v>130</v>
      </c>
    </row>
    <row r="159" s="2" customFormat="1" ht="33" customHeight="1">
      <c r="A159" s="38"/>
      <c r="B159" s="39"/>
      <c r="C159" s="218" t="s">
        <v>155</v>
      </c>
      <c r="D159" s="218" t="s">
        <v>132</v>
      </c>
      <c r="E159" s="219" t="s">
        <v>224</v>
      </c>
      <c r="F159" s="220" t="s">
        <v>225</v>
      </c>
      <c r="G159" s="221" t="s">
        <v>135</v>
      </c>
      <c r="H159" s="222">
        <v>18.399999999999999</v>
      </c>
      <c r="I159" s="223"/>
      <c r="J159" s="224">
        <f>ROUND(I159*H159,2)</f>
        <v>0</v>
      </c>
      <c r="K159" s="220" t="s">
        <v>136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137</v>
      </c>
      <c r="AT159" s="229" t="s">
        <v>132</v>
      </c>
      <c r="AU159" s="229" t="s">
        <v>88</v>
      </c>
      <c r="AY159" s="17" t="s">
        <v>130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137</v>
      </c>
      <c r="BM159" s="229" t="s">
        <v>524</v>
      </c>
    </row>
    <row r="160" s="13" customFormat="1">
      <c r="A160" s="13"/>
      <c r="B160" s="231"/>
      <c r="C160" s="232"/>
      <c r="D160" s="233" t="s">
        <v>139</v>
      </c>
      <c r="E160" s="234" t="s">
        <v>1</v>
      </c>
      <c r="F160" s="235" t="s">
        <v>525</v>
      </c>
      <c r="G160" s="232"/>
      <c r="H160" s="236">
        <v>18.399999999999999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139</v>
      </c>
      <c r="AU160" s="242" t="s">
        <v>88</v>
      </c>
      <c r="AV160" s="13" t="s">
        <v>88</v>
      </c>
      <c r="AW160" s="13" t="s">
        <v>34</v>
      </c>
      <c r="AX160" s="13" t="s">
        <v>86</v>
      </c>
      <c r="AY160" s="242" t="s">
        <v>130</v>
      </c>
    </row>
    <row r="161" s="2" customFormat="1" ht="16.5" customHeight="1">
      <c r="A161" s="38"/>
      <c r="B161" s="39"/>
      <c r="C161" s="254" t="s">
        <v>186</v>
      </c>
      <c r="D161" s="254" t="s">
        <v>229</v>
      </c>
      <c r="E161" s="255" t="s">
        <v>230</v>
      </c>
      <c r="F161" s="256" t="s">
        <v>231</v>
      </c>
      <c r="G161" s="257" t="s">
        <v>232</v>
      </c>
      <c r="H161" s="258">
        <v>0.216</v>
      </c>
      <c r="I161" s="259"/>
      <c r="J161" s="260">
        <f>ROUND(I161*H161,2)</f>
        <v>0</v>
      </c>
      <c r="K161" s="256" t="s">
        <v>136</v>
      </c>
      <c r="L161" s="261"/>
      <c r="M161" s="262" t="s">
        <v>1</v>
      </c>
      <c r="N161" s="263" t="s">
        <v>43</v>
      </c>
      <c r="O161" s="91"/>
      <c r="P161" s="227">
        <f>O161*H161</f>
        <v>0</v>
      </c>
      <c r="Q161" s="227">
        <v>1</v>
      </c>
      <c r="R161" s="227">
        <f>Q161*H161</f>
        <v>0.216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233</v>
      </c>
      <c r="AT161" s="229" t="s">
        <v>229</v>
      </c>
      <c r="AU161" s="229" t="s">
        <v>88</v>
      </c>
      <c r="AY161" s="17" t="s">
        <v>130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137</v>
      </c>
      <c r="BM161" s="229" t="s">
        <v>526</v>
      </c>
    </row>
    <row r="162" s="13" customFormat="1">
      <c r="A162" s="13"/>
      <c r="B162" s="231"/>
      <c r="C162" s="232"/>
      <c r="D162" s="233" t="s">
        <v>139</v>
      </c>
      <c r="E162" s="234" t="s">
        <v>1</v>
      </c>
      <c r="F162" s="235" t="s">
        <v>527</v>
      </c>
      <c r="G162" s="232"/>
      <c r="H162" s="236">
        <v>2.9809999999999999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139</v>
      </c>
      <c r="AU162" s="242" t="s">
        <v>88</v>
      </c>
      <c r="AV162" s="13" t="s">
        <v>88</v>
      </c>
      <c r="AW162" s="13" t="s">
        <v>34</v>
      </c>
      <c r="AX162" s="13" t="s">
        <v>86</v>
      </c>
      <c r="AY162" s="242" t="s">
        <v>130</v>
      </c>
    </row>
    <row r="163" s="13" customFormat="1">
      <c r="A163" s="13"/>
      <c r="B163" s="231"/>
      <c r="C163" s="232"/>
      <c r="D163" s="233" t="s">
        <v>139</v>
      </c>
      <c r="E163" s="232"/>
      <c r="F163" s="235" t="s">
        <v>528</v>
      </c>
      <c r="G163" s="232"/>
      <c r="H163" s="236">
        <v>0.216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139</v>
      </c>
      <c r="AU163" s="242" t="s">
        <v>88</v>
      </c>
      <c r="AV163" s="13" t="s">
        <v>88</v>
      </c>
      <c r="AW163" s="13" t="s">
        <v>4</v>
      </c>
      <c r="AX163" s="13" t="s">
        <v>86</v>
      </c>
      <c r="AY163" s="242" t="s">
        <v>130</v>
      </c>
    </row>
    <row r="164" s="2" customFormat="1" ht="33" customHeight="1">
      <c r="A164" s="38"/>
      <c r="B164" s="39"/>
      <c r="C164" s="218" t="s">
        <v>196</v>
      </c>
      <c r="D164" s="218" t="s">
        <v>132</v>
      </c>
      <c r="E164" s="219" t="s">
        <v>238</v>
      </c>
      <c r="F164" s="220" t="s">
        <v>239</v>
      </c>
      <c r="G164" s="221" t="s">
        <v>135</v>
      </c>
      <c r="H164" s="222">
        <v>18.399999999999999</v>
      </c>
      <c r="I164" s="223"/>
      <c r="J164" s="224">
        <f>ROUND(I164*H164,2)</f>
        <v>0</v>
      </c>
      <c r="K164" s="220" t="s">
        <v>136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137</v>
      </c>
      <c r="AT164" s="229" t="s">
        <v>132</v>
      </c>
      <c r="AU164" s="229" t="s">
        <v>88</v>
      </c>
      <c r="AY164" s="17" t="s">
        <v>130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137</v>
      </c>
      <c r="BM164" s="229" t="s">
        <v>529</v>
      </c>
    </row>
    <row r="165" s="13" customFormat="1">
      <c r="A165" s="13"/>
      <c r="B165" s="231"/>
      <c r="C165" s="232"/>
      <c r="D165" s="233" t="s">
        <v>139</v>
      </c>
      <c r="E165" s="234" t="s">
        <v>1</v>
      </c>
      <c r="F165" s="235" t="s">
        <v>525</v>
      </c>
      <c r="G165" s="232"/>
      <c r="H165" s="236">
        <v>18.399999999999999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139</v>
      </c>
      <c r="AU165" s="242" t="s">
        <v>88</v>
      </c>
      <c r="AV165" s="13" t="s">
        <v>88</v>
      </c>
      <c r="AW165" s="13" t="s">
        <v>34</v>
      </c>
      <c r="AX165" s="13" t="s">
        <v>86</v>
      </c>
      <c r="AY165" s="242" t="s">
        <v>130</v>
      </c>
    </row>
    <row r="166" s="2" customFormat="1" ht="16.5" customHeight="1">
      <c r="A166" s="38"/>
      <c r="B166" s="39"/>
      <c r="C166" s="254" t="s">
        <v>206</v>
      </c>
      <c r="D166" s="254" t="s">
        <v>229</v>
      </c>
      <c r="E166" s="255" t="s">
        <v>230</v>
      </c>
      <c r="F166" s="256" t="s">
        <v>231</v>
      </c>
      <c r="G166" s="257" t="s">
        <v>232</v>
      </c>
      <c r="H166" s="258">
        <v>0.216</v>
      </c>
      <c r="I166" s="259"/>
      <c r="J166" s="260">
        <f>ROUND(I166*H166,2)</f>
        <v>0</v>
      </c>
      <c r="K166" s="256" t="s">
        <v>136</v>
      </c>
      <c r="L166" s="261"/>
      <c r="M166" s="262" t="s">
        <v>1</v>
      </c>
      <c r="N166" s="263" t="s">
        <v>43</v>
      </c>
      <c r="O166" s="91"/>
      <c r="P166" s="227">
        <f>O166*H166</f>
        <v>0</v>
      </c>
      <c r="Q166" s="227">
        <v>1</v>
      </c>
      <c r="R166" s="227">
        <f>Q166*H166</f>
        <v>0.216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233</v>
      </c>
      <c r="AT166" s="229" t="s">
        <v>229</v>
      </c>
      <c r="AU166" s="229" t="s">
        <v>88</v>
      </c>
      <c r="AY166" s="17" t="s">
        <v>130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137</v>
      </c>
      <c r="BM166" s="229" t="s">
        <v>530</v>
      </c>
    </row>
    <row r="167" s="13" customFormat="1">
      <c r="A167" s="13"/>
      <c r="B167" s="231"/>
      <c r="C167" s="232"/>
      <c r="D167" s="233" t="s">
        <v>139</v>
      </c>
      <c r="E167" s="234" t="s">
        <v>1</v>
      </c>
      <c r="F167" s="235" t="s">
        <v>527</v>
      </c>
      <c r="G167" s="232"/>
      <c r="H167" s="236">
        <v>2.9809999999999999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139</v>
      </c>
      <c r="AU167" s="242" t="s">
        <v>88</v>
      </c>
      <c r="AV167" s="13" t="s">
        <v>88</v>
      </c>
      <c r="AW167" s="13" t="s">
        <v>34</v>
      </c>
      <c r="AX167" s="13" t="s">
        <v>86</v>
      </c>
      <c r="AY167" s="242" t="s">
        <v>130</v>
      </c>
    </row>
    <row r="168" s="13" customFormat="1">
      <c r="A168" s="13"/>
      <c r="B168" s="231"/>
      <c r="C168" s="232"/>
      <c r="D168" s="233" t="s">
        <v>139</v>
      </c>
      <c r="E168" s="232"/>
      <c r="F168" s="235" t="s">
        <v>528</v>
      </c>
      <c r="G168" s="232"/>
      <c r="H168" s="236">
        <v>0.216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139</v>
      </c>
      <c r="AU168" s="242" t="s">
        <v>88</v>
      </c>
      <c r="AV168" s="13" t="s">
        <v>88</v>
      </c>
      <c r="AW168" s="13" t="s">
        <v>4</v>
      </c>
      <c r="AX168" s="13" t="s">
        <v>86</v>
      </c>
      <c r="AY168" s="242" t="s">
        <v>130</v>
      </c>
    </row>
    <row r="169" s="2" customFormat="1" ht="33" customHeight="1">
      <c r="A169" s="38"/>
      <c r="B169" s="39"/>
      <c r="C169" s="218" t="s">
        <v>216</v>
      </c>
      <c r="D169" s="218" t="s">
        <v>132</v>
      </c>
      <c r="E169" s="219" t="s">
        <v>531</v>
      </c>
      <c r="F169" s="220" t="s">
        <v>532</v>
      </c>
      <c r="G169" s="221" t="s">
        <v>163</v>
      </c>
      <c r="H169" s="222">
        <v>1.98</v>
      </c>
      <c r="I169" s="223"/>
      <c r="J169" s="224">
        <f>ROUND(I169*H169,2)</f>
        <v>0</v>
      </c>
      <c r="K169" s="220" t="s">
        <v>136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137</v>
      </c>
      <c r="AT169" s="229" t="s">
        <v>132</v>
      </c>
      <c r="AU169" s="229" t="s">
        <v>88</v>
      </c>
      <c r="AY169" s="17" t="s">
        <v>130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137</v>
      </c>
      <c r="BM169" s="229" t="s">
        <v>533</v>
      </c>
    </row>
    <row r="170" s="13" customFormat="1">
      <c r="A170" s="13"/>
      <c r="B170" s="231"/>
      <c r="C170" s="232"/>
      <c r="D170" s="233" t="s">
        <v>139</v>
      </c>
      <c r="E170" s="234" t="s">
        <v>491</v>
      </c>
      <c r="F170" s="235" t="s">
        <v>534</v>
      </c>
      <c r="G170" s="232"/>
      <c r="H170" s="236">
        <v>1.98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139</v>
      </c>
      <c r="AU170" s="242" t="s">
        <v>88</v>
      </c>
      <c r="AV170" s="13" t="s">
        <v>88</v>
      </c>
      <c r="AW170" s="13" t="s">
        <v>34</v>
      </c>
      <c r="AX170" s="13" t="s">
        <v>86</v>
      </c>
      <c r="AY170" s="242" t="s">
        <v>130</v>
      </c>
    </row>
    <row r="171" s="2" customFormat="1" ht="24.15" customHeight="1">
      <c r="A171" s="38"/>
      <c r="B171" s="39"/>
      <c r="C171" s="218" t="s">
        <v>535</v>
      </c>
      <c r="D171" s="218" t="s">
        <v>132</v>
      </c>
      <c r="E171" s="219" t="s">
        <v>536</v>
      </c>
      <c r="F171" s="220" t="s">
        <v>537</v>
      </c>
      <c r="G171" s="221" t="s">
        <v>163</v>
      </c>
      <c r="H171" s="222">
        <v>1.4570000000000001</v>
      </c>
      <c r="I171" s="223"/>
      <c r="J171" s="224">
        <f>ROUND(I171*H171,2)</f>
        <v>0</v>
      </c>
      <c r="K171" s="220" t="s">
        <v>136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137</v>
      </c>
      <c r="AT171" s="229" t="s">
        <v>132</v>
      </c>
      <c r="AU171" s="229" t="s">
        <v>88</v>
      </c>
      <c r="AY171" s="17" t="s">
        <v>130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137</v>
      </c>
      <c r="BM171" s="229" t="s">
        <v>538</v>
      </c>
    </row>
    <row r="172" s="13" customFormat="1">
      <c r="A172" s="13"/>
      <c r="B172" s="231"/>
      <c r="C172" s="232"/>
      <c r="D172" s="233" t="s">
        <v>139</v>
      </c>
      <c r="E172" s="234" t="s">
        <v>493</v>
      </c>
      <c r="F172" s="235" t="s">
        <v>539</v>
      </c>
      <c r="G172" s="232"/>
      <c r="H172" s="236">
        <v>1.4570000000000001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139</v>
      </c>
      <c r="AU172" s="242" t="s">
        <v>88</v>
      </c>
      <c r="AV172" s="13" t="s">
        <v>88</v>
      </c>
      <c r="AW172" s="13" t="s">
        <v>34</v>
      </c>
      <c r="AX172" s="13" t="s">
        <v>86</v>
      </c>
      <c r="AY172" s="242" t="s">
        <v>130</v>
      </c>
    </row>
    <row r="173" s="2" customFormat="1" ht="16.5" customHeight="1">
      <c r="A173" s="38"/>
      <c r="B173" s="39"/>
      <c r="C173" s="254" t="s">
        <v>540</v>
      </c>
      <c r="D173" s="254" t="s">
        <v>229</v>
      </c>
      <c r="E173" s="255" t="s">
        <v>541</v>
      </c>
      <c r="F173" s="256" t="s">
        <v>542</v>
      </c>
      <c r="G173" s="257" t="s">
        <v>232</v>
      </c>
      <c r="H173" s="258">
        <v>2.7679999999999998</v>
      </c>
      <c r="I173" s="259"/>
      <c r="J173" s="260">
        <f>ROUND(I173*H173,2)</f>
        <v>0</v>
      </c>
      <c r="K173" s="256" t="s">
        <v>136</v>
      </c>
      <c r="L173" s="261"/>
      <c r="M173" s="262" t="s">
        <v>1</v>
      </c>
      <c r="N173" s="263" t="s">
        <v>43</v>
      </c>
      <c r="O173" s="91"/>
      <c r="P173" s="227">
        <f>O173*H173</f>
        <v>0</v>
      </c>
      <c r="Q173" s="227">
        <v>1</v>
      </c>
      <c r="R173" s="227">
        <f>Q173*H173</f>
        <v>2.7679999999999998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233</v>
      </c>
      <c r="AT173" s="229" t="s">
        <v>229</v>
      </c>
      <c r="AU173" s="229" t="s">
        <v>88</v>
      </c>
      <c r="AY173" s="17" t="s">
        <v>130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137</v>
      </c>
      <c r="BM173" s="229" t="s">
        <v>543</v>
      </c>
    </row>
    <row r="174" s="13" customFormat="1">
      <c r="A174" s="13"/>
      <c r="B174" s="231"/>
      <c r="C174" s="232"/>
      <c r="D174" s="233" t="s">
        <v>139</v>
      </c>
      <c r="E174" s="234" t="s">
        <v>1</v>
      </c>
      <c r="F174" s="235" t="s">
        <v>544</v>
      </c>
      <c r="G174" s="232"/>
      <c r="H174" s="236">
        <v>2.7679999999999998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139</v>
      </c>
      <c r="AU174" s="242" t="s">
        <v>88</v>
      </c>
      <c r="AV174" s="13" t="s">
        <v>88</v>
      </c>
      <c r="AW174" s="13" t="s">
        <v>34</v>
      </c>
      <c r="AX174" s="13" t="s">
        <v>86</v>
      </c>
      <c r="AY174" s="242" t="s">
        <v>130</v>
      </c>
    </row>
    <row r="175" s="12" customFormat="1" ht="22.8" customHeight="1">
      <c r="A175" s="12"/>
      <c r="B175" s="202"/>
      <c r="C175" s="203"/>
      <c r="D175" s="204" t="s">
        <v>77</v>
      </c>
      <c r="E175" s="216" t="s">
        <v>137</v>
      </c>
      <c r="F175" s="216" t="s">
        <v>545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SUM(P176:P184)</f>
        <v>0</v>
      </c>
      <c r="Q175" s="210"/>
      <c r="R175" s="211">
        <f>SUM(R176:R184)</f>
        <v>0.99298470000000005</v>
      </c>
      <c r="S175" s="210"/>
      <c r="T175" s="212">
        <f>SUM(T176:T184)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86</v>
      </c>
      <c r="AT175" s="214" t="s">
        <v>77</v>
      </c>
      <c r="AU175" s="214" t="s">
        <v>86</v>
      </c>
      <c r="AY175" s="213" t="s">
        <v>130</v>
      </c>
      <c r="BK175" s="215">
        <f>SUM(BK176:BK184)</f>
        <v>0</v>
      </c>
    </row>
    <row r="176" s="2" customFormat="1" ht="24.15" customHeight="1">
      <c r="A176" s="38"/>
      <c r="B176" s="39"/>
      <c r="C176" s="218" t="s">
        <v>546</v>
      </c>
      <c r="D176" s="218" t="s">
        <v>132</v>
      </c>
      <c r="E176" s="219" t="s">
        <v>547</v>
      </c>
      <c r="F176" s="220" t="s">
        <v>548</v>
      </c>
      <c r="G176" s="221" t="s">
        <v>163</v>
      </c>
      <c r="H176" s="222">
        <v>0.11</v>
      </c>
      <c r="I176" s="223"/>
      <c r="J176" s="224">
        <f>ROUND(I176*H176,2)</f>
        <v>0</v>
      </c>
      <c r="K176" s="220" t="s">
        <v>136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1.8907700000000001</v>
      </c>
      <c r="R176" s="227">
        <f>Q176*H176</f>
        <v>0.2079847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137</v>
      </c>
      <c r="AT176" s="229" t="s">
        <v>132</v>
      </c>
      <c r="AU176" s="229" t="s">
        <v>88</v>
      </c>
      <c r="AY176" s="17" t="s">
        <v>130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137</v>
      </c>
      <c r="BM176" s="229" t="s">
        <v>549</v>
      </c>
    </row>
    <row r="177" s="15" customFormat="1">
      <c r="A177" s="15"/>
      <c r="B177" s="270"/>
      <c r="C177" s="271"/>
      <c r="D177" s="233" t="s">
        <v>139</v>
      </c>
      <c r="E177" s="272" t="s">
        <v>1</v>
      </c>
      <c r="F177" s="273" t="s">
        <v>550</v>
      </c>
      <c r="G177" s="271"/>
      <c r="H177" s="272" t="s">
        <v>1</v>
      </c>
      <c r="I177" s="274"/>
      <c r="J177" s="271"/>
      <c r="K177" s="271"/>
      <c r="L177" s="275"/>
      <c r="M177" s="276"/>
      <c r="N177" s="277"/>
      <c r="O177" s="277"/>
      <c r="P177" s="277"/>
      <c r="Q177" s="277"/>
      <c r="R177" s="277"/>
      <c r="S177" s="277"/>
      <c r="T177" s="27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9" t="s">
        <v>139</v>
      </c>
      <c r="AU177" s="279" t="s">
        <v>88</v>
      </c>
      <c r="AV177" s="15" t="s">
        <v>86</v>
      </c>
      <c r="AW177" s="15" t="s">
        <v>34</v>
      </c>
      <c r="AX177" s="15" t="s">
        <v>78</v>
      </c>
      <c r="AY177" s="279" t="s">
        <v>130</v>
      </c>
    </row>
    <row r="178" s="13" customFormat="1">
      <c r="A178" s="13"/>
      <c r="B178" s="231"/>
      <c r="C178" s="232"/>
      <c r="D178" s="233" t="s">
        <v>139</v>
      </c>
      <c r="E178" s="234" t="s">
        <v>487</v>
      </c>
      <c r="F178" s="235" t="s">
        <v>551</v>
      </c>
      <c r="G178" s="232"/>
      <c r="H178" s="236">
        <v>0.11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139</v>
      </c>
      <c r="AU178" s="242" t="s">
        <v>88</v>
      </c>
      <c r="AV178" s="13" t="s">
        <v>88</v>
      </c>
      <c r="AW178" s="13" t="s">
        <v>34</v>
      </c>
      <c r="AX178" s="13" t="s">
        <v>86</v>
      </c>
      <c r="AY178" s="242" t="s">
        <v>130</v>
      </c>
    </row>
    <row r="179" s="2" customFormat="1" ht="24.15" customHeight="1">
      <c r="A179" s="38"/>
      <c r="B179" s="39"/>
      <c r="C179" s="218" t="s">
        <v>552</v>
      </c>
      <c r="D179" s="218" t="s">
        <v>132</v>
      </c>
      <c r="E179" s="219" t="s">
        <v>553</v>
      </c>
      <c r="F179" s="220" t="s">
        <v>554</v>
      </c>
      <c r="G179" s="221" t="s">
        <v>163</v>
      </c>
      <c r="H179" s="222">
        <v>0.41299999999999998</v>
      </c>
      <c r="I179" s="223"/>
      <c r="J179" s="224">
        <f>ROUND(I179*H179,2)</f>
        <v>0</v>
      </c>
      <c r="K179" s="220" t="s">
        <v>136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137</v>
      </c>
      <c r="AT179" s="229" t="s">
        <v>132</v>
      </c>
      <c r="AU179" s="229" t="s">
        <v>88</v>
      </c>
      <c r="AY179" s="17" t="s">
        <v>130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137</v>
      </c>
      <c r="BM179" s="229" t="s">
        <v>555</v>
      </c>
    </row>
    <row r="180" s="15" customFormat="1">
      <c r="A180" s="15"/>
      <c r="B180" s="270"/>
      <c r="C180" s="271"/>
      <c r="D180" s="233" t="s">
        <v>139</v>
      </c>
      <c r="E180" s="272" t="s">
        <v>1</v>
      </c>
      <c r="F180" s="273" t="s">
        <v>556</v>
      </c>
      <c r="G180" s="271"/>
      <c r="H180" s="272" t="s">
        <v>1</v>
      </c>
      <c r="I180" s="274"/>
      <c r="J180" s="271"/>
      <c r="K180" s="271"/>
      <c r="L180" s="275"/>
      <c r="M180" s="276"/>
      <c r="N180" s="277"/>
      <c r="O180" s="277"/>
      <c r="P180" s="277"/>
      <c r="Q180" s="277"/>
      <c r="R180" s="277"/>
      <c r="S180" s="277"/>
      <c r="T180" s="27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9" t="s">
        <v>139</v>
      </c>
      <c r="AU180" s="279" t="s">
        <v>88</v>
      </c>
      <c r="AV180" s="15" t="s">
        <v>86</v>
      </c>
      <c r="AW180" s="15" t="s">
        <v>34</v>
      </c>
      <c r="AX180" s="15" t="s">
        <v>78</v>
      </c>
      <c r="AY180" s="279" t="s">
        <v>130</v>
      </c>
    </row>
    <row r="181" s="13" customFormat="1">
      <c r="A181" s="13"/>
      <c r="B181" s="231"/>
      <c r="C181" s="232"/>
      <c r="D181" s="233" t="s">
        <v>139</v>
      </c>
      <c r="E181" s="234" t="s">
        <v>489</v>
      </c>
      <c r="F181" s="235" t="s">
        <v>557</v>
      </c>
      <c r="G181" s="232"/>
      <c r="H181" s="236">
        <v>0.41299999999999998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139</v>
      </c>
      <c r="AU181" s="242" t="s">
        <v>88</v>
      </c>
      <c r="AV181" s="13" t="s">
        <v>88</v>
      </c>
      <c r="AW181" s="13" t="s">
        <v>34</v>
      </c>
      <c r="AX181" s="13" t="s">
        <v>86</v>
      </c>
      <c r="AY181" s="242" t="s">
        <v>130</v>
      </c>
    </row>
    <row r="182" s="2" customFormat="1" ht="16.5" customHeight="1">
      <c r="A182" s="38"/>
      <c r="B182" s="39"/>
      <c r="C182" s="254" t="s">
        <v>558</v>
      </c>
      <c r="D182" s="254" t="s">
        <v>229</v>
      </c>
      <c r="E182" s="255" t="s">
        <v>559</v>
      </c>
      <c r="F182" s="256" t="s">
        <v>560</v>
      </c>
      <c r="G182" s="257" t="s">
        <v>232</v>
      </c>
      <c r="H182" s="258">
        <v>0.78500000000000003</v>
      </c>
      <c r="I182" s="259"/>
      <c r="J182" s="260">
        <f>ROUND(I182*H182,2)</f>
        <v>0</v>
      </c>
      <c r="K182" s="256" t="s">
        <v>136</v>
      </c>
      <c r="L182" s="261"/>
      <c r="M182" s="262" t="s">
        <v>1</v>
      </c>
      <c r="N182" s="263" t="s">
        <v>43</v>
      </c>
      <c r="O182" s="91"/>
      <c r="P182" s="227">
        <f>O182*H182</f>
        <v>0</v>
      </c>
      <c r="Q182" s="227">
        <v>1</v>
      </c>
      <c r="R182" s="227">
        <f>Q182*H182</f>
        <v>0.78500000000000003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233</v>
      </c>
      <c r="AT182" s="229" t="s">
        <v>229</v>
      </c>
      <c r="AU182" s="229" t="s">
        <v>88</v>
      </c>
      <c r="AY182" s="17" t="s">
        <v>130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137</v>
      </c>
      <c r="BM182" s="229" t="s">
        <v>561</v>
      </c>
    </row>
    <row r="183" s="15" customFormat="1">
      <c r="A183" s="15"/>
      <c r="B183" s="270"/>
      <c r="C183" s="271"/>
      <c r="D183" s="233" t="s">
        <v>139</v>
      </c>
      <c r="E183" s="272" t="s">
        <v>1</v>
      </c>
      <c r="F183" s="273" t="s">
        <v>562</v>
      </c>
      <c r="G183" s="271"/>
      <c r="H183" s="272" t="s">
        <v>1</v>
      </c>
      <c r="I183" s="274"/>
      <c r="J183" s="271"/>
      <c r="K183" s="271"/>
      <c r="L183" s="275"/>
      <c r="M183" s="276"/>
      <c r="N183" s="277"/>
      <c r="O183" s="277"/>
      <c r="P183" s="277"/>
      <c r="Q183" s="277"/>
      <c r="R183" s="277"/>
      <c r="S183" s="277"/>
      <c r="T183" s="27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9" t="s">
        <v>139</v>
      </c>
      <c r="AU183" s="279" t="s">
        <v>88</v>
      </c>
      <c r="AV183" s="15" t="s">
        <v>86</v>
      </c>
      <c r="AW183" s="15" t="s">
        <v>34</v>
      </c>
      <c r="AX183" s="15" t="s">
        <v>78</v>
      </c>
      <c r="AY183" s="279" t="s">
        <v>130</v>
      </c>
    </row>
    <row r="184" s="13" customFormat="1">
      <c r="A184" s="13"/>
      <c r="B184" s="231"/>
      <c r="C184" s="232"/>
      <c r="D184" s="233" t="s">
        <v>139</v>
      </c>
      <c r="E184" s="234" t="s">
        <v>1</v>
      </c>
      <c r="F184" s="235" t="s">
        <v>563</v>
      </c>
      <c r="G184" s="232"/>
      <c r="H184" s="236">
        <v>0.78500000000000003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139</v>
      </c>
      <c r="AU184" s="242" t="s">
        <v>88</v>
      </c>
      <c r="AV184" s="13" t="s">
        <v>88</v>
      </c>
      <c r="AW184" s="13" t="s">
        <v>34</v>
      </c>
      <c r="AX184" s="13" t="s">
        <v>86</v>
      </c>
      <c r="AY184" s="242" t="s">
        <v>130</v>
      </c>
    </row>
    <row r="185" s="12" customFormat="1" ht="22.8" customHeight="1">
      <c r="A185" s="12"/>
      <c r="B185" s="202"/>
      <c r="C185" s="203"/>
      <c r="D185" s="204" t="s">
        <v>77</v>
      </c>
      <c r="E185" s="216" t="s">
        <v>228</v>
      </c>
      <c r="F185" s="216" t="s">
        <v>243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SUM(P186:P189)</f>
        <v>0</v>
      </c>
      <c r="Q185" s="210"/>
      <c r="R185" s="211">
        <f>SUM(R186:R189)</f>
        <v>633.0920000000001</v>
      </c>
      <c r="S185" s="210"/>
      <c r="T185" s="212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86</v>
      </c>
      <c r="AT185" s="214" t="s">
        <v>77</v>
      </c>
      <c r="AU185" s="214" t="s">
        <v>86</v>
      </c>
      <c r="AY185" s="213" t="s">
        <v>130</v>
      </c>
      <c r="BK185" s="215">
        <f>SUM(BK186:BK189)</f>
        <v>0</v>
      </c>
    </row>
    <row r="186" s="2" customFormat="1" ht="24.15" customHeight="1">
      <c r="A186" s="38"/>
      <c r="B186" s="39"/>
      <c r="C186" s="218" t="s">
        <v>255</v>
      </c>
      <c r="D186" s="218" t="s">
        <v>132</v>
      </c>
      <c r="E186" s="219" t="s">
        <v>245</v>
      </c>
      <c r="F186" s="220" t="s">
        <v>246</v>
      </c>
      <c r="G186" s="221" t="s">
        <v>135</v>
      </c>
      <c r="H186" s="222">
        <v>971</v>
      </c>
      <c r="I186" s="223"/>
      <c r="J186" s="224">
        <f>ROUND(I186*H186,2)</f>
        <v>0</v>
      </c>
      <c r="K186" s="220" t="s">
        <v>136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0.46000000000000002</v>
      </c>
      <c r="R186" s="227">
        <f>Q186*H186</f>
        <v>446.66000000000002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137</v>
      </c>
      <c r="AT186" s="229" t="s">
        <v>132</v>
      </c>
      <c r="AU186" s="229" t="s">
        <v>88</v>
      </c>
      <c r="AY186" s="17" t="s">
        <v>130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137</v>
      </c>
      <c r="BM186" s="229" t="s">
        <v>564</v>
      </c>
    </row>
    <row r="187" s="13" customFormat="1">
      <c r="A187" s="13"/>
      <c r="B187" s="231"/>
      <c r="C187" s="232"/>
      <c r="D187" s="233" t="s">
        <v>139</v>
      </c>
      <c r="E187" s="234" t="s">
        <v>1</v>
      </c>
      <c r="F187" s="235" t="s">
        <v>565</v>
      </c>
      <c r="G187" s="232"/>
      <c r="H187" s="236">
        <v>971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139</v>
      </c>
      <c r="AU187" s="242" t="s">
        <v>88</v>
      </c>
      <c r="AV187" s="13" t="s">
        <v>88</v>
      </c>
      <c r="AW187" s="13" t="s">
        <v>34</v>
      </c>
      <c r="AX187" s="13" t="s">
        <v>86</v>
      </c>
      <c r="AY187" s="242" t="s">
        <v>130</v>
      </c>
    </row>
    <row r="188" s="2" customFormat="1" ht="21.75" customHeight="1">
      <c r="A188" s="38"/>
      <c r="B188" s="39"/>
      <c r="C188" s="218" t="s">
        <v>378</v>
      </c>
      <c r="D188" s="218" t="s">
        <v>132</v>
      </c>
      <c r="E188" s="219" t="s">
        <v>251</v>
      </c>
      <c r="F188" s="220" t="s">
        <v>252</v>
      </c>
      <c r="G188" s="221" t="s">
        <v>135</v>
      </c>
      <c r="H188" s="222">
        <v>971</v>
      </c>
      <c r="I188" s="223"/>
      <c r="J188" s="224">
        <f>ROUND(I188*H188,2)</f>
        <v>0</v>
      </c>
      <c r="K188" s="220" t="s">
        <v>136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0.192</v>
      </c>
      <c r="R188" s="227">
        <f>Q188*H188</f>
        <v>186.43200000000002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137</v>
      </c>
      <c r="AT188" s="229" t="s">
        <v>132</v>
      </c>
      <c r="AU188" s="229" t="s">
        <v>88</v>
      </c>
      <c r="AY188" s="17" t="s">
        <v>130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137</v>
      </c>
      <c r="BM188" s="229" t="s">
        <v>566</v>
      </c>
    </row>
    <row r="189" s="13" customFormat="1">
      <c r="A189" s="13"/>
      <c r="B189" s="231"/>
      <c r="C189" s="232"/>
      <c r="D189" s="233" t="s">
        <v>139</v>
      </c>
      <c r="E189" s="234" t="s">
        <v>1</v>
      </c>
      <c r="F189" s="235" t="s">
        <v>567</v>
      </c>
      <c r="G189" s="232"/>
      <c r="H189" s="236">
        <v>971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139</v>
      </c>
      <c r="AU189" s="242" t="s">
        <v>88</v>
      </c>
      <c r="AV189" s="13" t="s">
        <v>88</v>
      </c>
      <c r="AW189" s="13" t="s">
        <v>34</v>
      </c>
      <c r="AX189" s="13" t="s">
        <v>86</v>
      </c>
      <c r="AY189" s="242" t="s">
        <v>130</v>
      </c>
    </row>
    <row r="190" s="12" customFormat="1" ht="22.8" customHeight="1">
      <c r="A190" s="12"/>
      <c r="B190" s="202"/>
      <c r="C190" s="203"/>
      <c r="D190" s="204" t="s">
        <v>77</v>
      </c>
      <c r="E190" s="216" t="s">
        <v>233</v>
      </c>
      <c r="F190" s="216" t="s">
        <v>568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SUM(P191:P201)</f>
        <v>0</v>
      </c>
      <c r="Q190" s="210"/>
      <c r="R190" s="211">
        <f>SUM(R191:R201)</f>
        <v>0.033803</v>
      </c>
      <c r="S190" s="210"/>
      <c r="T190" s="212">
        <f>SUM(T191:T201)</f>
        <v>0.068000000000000005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86</v>
      </c>
      <c r="AT190" s="214" t="s">
        <v>77</v>
      </c>
      <c r="AU190" s="214" t="s">
        <v>86</v>
      </c>
      <c r="AY190" s="213" t="s">
        <v>130</v>
      </c>
      <c r="BK190" s="215">
        <f>SUM(BK191:BK201)</f>
        <v>0</v>
      </c>
    </row>
    <row r="191" s="2" customFormat="1" ht="24.15" customHeight="1">
      <c r="A191" s="38"/>
      <c r="B191" s="39"/>
      <c r="C191" s="218" t="s">
        <v>220</v>
      </c>
      <c r="D191" s="218" t="s">
        <v>132</v>
      </c>
      <c r="E191" s="219" t="s">
        <v>569</v>
      </c>
      <c r="F191" s="220" t="s">
        <v>570</v>
      </c>
      <c r="G191" s="221" t="s">
        <v>260</v>
      </c>
      <c r="H191" s="222">
        <v>2</v>
      </c>
      <c r="I191" s="223"/>
      <c r="J191" s="224">
        <f>ROUND(I191*H191,2)</f>
        <v>0</v>
      </c>
      <c r="K191" s="220" t="s">
        <v>136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0.00167</v>
      </c>
      <c r="R191" s="227">
        <f>Q191*H191</f>
        <v>0.0033400000000000001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137</v>
      </c>
      <c r="AT191" s="229" t="s">
        <v>132</v>
      </c>
      <c r="AU191" s="229" t="s">
        <v>88</v>
      </c>
      <c r="AY191" s="17" t="s">
        <v>130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137</v>
      </c>
      <c r="BM191" s="229" t="s">
        <v>571</v>
      </c>
    </row>
    <row r="192" s="13" customFormat="1">
      <c r="A192" s="13"/>
      <c r="B192" s="231"/>
      <c r="C192" s="232"/>
      <c r="D192" s="233" t="s">
        <v>139</v>
      </c>
      <c r="E192" s="234" t="s">
        <v>1</v>
      </c>
      <c r="F192" s="235" t="s">
        <v>572</v>
      </c>
      <c r="G192" s="232"/>
      <c r="H192" s="236">
        <v>2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139</v>
      </c>
      <c r="AU192" s="242" t="s">
        <v>88</v>
      </c>
      <c r="AV192" s="13" t="s">
        <v>88</v>
      </c>
      <c r="AW192" s="13" t="s">
        <v>34</v>
      </c>
      <c r="AX192" s="13" t="s">
        <v>86</v>
      </c>
      <c r="AY192" s="242" t="s">
        <v>130</v>
      </c>
    </row>
    <row r="193" s="2" customFormat="1" ht="24.15" customHeight="1">
      <c r="A193" s="38"/>
      <c r="B193" s="39"/>
      <c r="C193" s="254" t="s">
        <v>312</v>
      </c>
      <c r="D193" s="254" t="s">
        <v>229</v>
      </c>
      <c r="E193" s="255" t="s">
        <v>573</v>
      </c>
      <c r="F193" s="256" t="s">
        <v>574</v>
      </c>
      <c r="G193" s="257" t="s">
        <v>260</v>
      </c>
      <c r="H193" s="258">
        <v>2</v>
      </c>
      <c r="I193" s="259"/>
      <c r="J193" s="260">
        <f>ROUND(I193*H193,2)</f>
        <v>0</v>
      </c>
      <c r="K193" s="256" t="s">
        <v>1</v>
      </c>
      <c r="L193" s="261"/>
      <c r="M193" s="262" t="s">
        <v>1</v>
      </c>
      <c r="N193" s="263" t="s">
        <v>43</v>
      </c>
      <c r="O193" s="91"/>
      <c r="P193" s="227">
        <f>O193*H193</f>
        <v>0</v>
      </c>
      <c r="Q193" s="227">
        <v>0.0141</v>
      </c>
      <c r="R193" s="227">
        <f>Q193*H193</f>
        <v>0.028199999999999999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233</v>
      </c>
      <c r="AT193" s="229" t="s">
        <v>229</v>
      </c>
      <c r="AU193" s="229" t="s">
        <v>88</v>
      </c>
      <c r="AY193" s="17" t="s">
        <v>130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86</v>
      </c>
      <c r="BK193" s="230">
        <f>ROUND(I193*H193,2)</f>
        <v>0</v>
      </c>
      <c r="BL193" s="17" t="s">
        <v>137</v>
      </c>
      <c r="BM193" s="229" t="s">
        <v>575</v>
      </c>
    </row>
    <row r="194" s="2" customFormat="1" ht="16.5" customHeight="1">
      <c r="A194" s="38"/>
      <c r="B194" s="39"/>
      <c r="C194" s="218" t="s">
        <v>373</v>
      </c>
      <c r="D194" s="218" t="s">
        <v>132</v>
      </c>
      <c r="E194" s="219" t="s">
        <v>576</v>
      </c>
      <c r="F194" s="220" t="s">
        <v>577</v>
      </c>
      <c r="G194" s="221" t="s">
        <v>260</v>
      </c>
      <c r="H194" s="222">
        <v>1</v>
      </c>
      <c r="I194" s="223"/>
      <c r="J194" s="224">
        <f>ROUND(I194*H194,2)</f>
        <v>0</v>
      </c>
      <c r="K194" s="220" t="s">
        <v>136</v>
      </c>
      <c r="L194" s="44"/>
      <c r="M194" s="225" t="s">
        <v>1</v>
      </c>
      <c r="N194" s="226" t="s">
        <v>43</v>
      </c>
      <c r="O194" s="91"/>
      <c r="P194" s="227">
        <f>O194*H194</f>
        <v>0</v>
      </c>
      <c r="Q194" s="227">
        <v>0.0013600000000000001</v>
      </c>
      <c r="R194" s="227">
        <f>Q194*H194</f>
        <v>0.0013600000000000001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137</v>
      </c>
      <c r="AT194" s="229" t="s">
        <v>132</v>
      </c>
      <c r="AU194" s="229" t="s">
        <v>88</v>
      </c>
      <c r="AY194" s="17" t="s">
        <v>130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137</v>
      </c>
      <c r="BM194" s="229" t="s">
        <v>578</v>
      </c>
    </row>
    <row r="195" s="13" customFormat="1">
      <c r="A195" s="13"/>
      <c r="B195" s="231"/>
      <c r="C195" s="232"/>
      <c r="D195" s="233" t="s">
        <v>139</v>
      </c>
      <c r="E195" s="234" t="s">
        <v>1</v>
      </c>
      <c r="F195" s="235" t="s">
        <v>579</v>
      </c>
      <c r="G195" s="232"/>
      <c r="H195" s="236">
        <v>1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139</v>
      </c>
      <c r="AU195" s="242" t="s">
        <v>88</v>
      </c>
      <c r="AV195" s="13" t="s">
        <v>88</v>
      </c>
      <c r="AW195" s="13" t="s">
        <v>34</v>
      </c>
      <c r="AX195" s="13" t="s">
        <v>86</v>
      </c>
      <c r="AY195" s="242" t="s">
        <v>130</v>
      </c>
    </row>
    <row r="196" s="2" customFormat="1" ht="21.75" customHeight="1">
      <c r="A196" s="38"/>
      <c r="B196" s="39"/>
      <c r="C196" s="218" t="s">
        <v>307</v>
      </c>
      <c r="D196" s="218" t="s">
        <v>132</v>
      </c>
      <c r="E196" s="219" t="s">
        <v>580</v>
      </c>
      <c r="F196" s="220" t="s">
        <v>581</v>
      </c>
      <c r="G196" s="221" t="s">
        <v>260</v>
      </c>
      <c r="H196" s="222">
        <v>1</v>
      </c>
      <c r="I196" s="223"/>
      <c r="J196" s="224">
        <f>ROUND(I196*H196,2)</f>
        <v>0</v>
      </c>
      <c r="K196" s="220" t="s">
        <v>136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0.068000000000000005</v>
      </c>
      <c r="T196" s="228">
        <f>S196*H196</f>
        <v>0.068000000000000005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137</v>
      </c>
      <c r="AT196" s="229" t="s">
        <v>132</v>
      </c>
      <c r="AU196" s="229" t="s">
        <v>88</v>
      </c>
      <c r="AY196" s="17" t="s">
        <v>130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137</v>
      </c>
      <c r="BM196" s="229" t="s">
        <v>582</v>
      </c>
    </row>
    <row r="197" s="13" customFormat="1">
      <c r="A197" s="13"/>
      <c r="B197" s="231"/>
      <c r="C197" s="232"/>
      <c r="D197" s="233" t="s">
        <v>139</v>
      </c>
      <c r="E197" s="234" t="s">
        <v>1</v>
      </c>
      <c r="F197" s="235" t="s">
        <v>86</v>
      </c>
      <c r="G197" s="232"/>
      <c r="H197" s="236">
        <v>1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139</v>
      </c>
      <c r="AU197" s="242" t="s">
        <v>88</v>
      </c>
      <c r="AV197" s="13" t="s">
        <v>88</v>
      </c>
      <c r="AW197" s="13" t="s">
        <v>34</v>
      </c>
      <c r="AX197" s="13" t="s">
        <v>86</v>
      </c>
      <c r="AY197" s="242" t="s">
        <v>130</v>
      </c>
    </row>
    <row r="198" s="2" customFormat="1" ht="16.5" customHeight="1">
      <c r="A198" s="38"/>
      <c r="B198" s="39"/>
      <c r="C198" s="218" t="s">
        <v>583</v>
      </c>
      <c r="D198" s="218" t="s">
        <v>132</v>
      </c>
      <c r="E198" s="219" t="s">
        <v>584</v>
      </c>
      <c r="F198" s="220" t="s">
        <v>585</v>
      </c>
      <c r="G198" s="221" t="s">
        <v>459</v>
      </c>
      <c r="H198" s="222">
        <v>4</v>
      </c>
      <c r="I198" s="223"/>
      <c r="J198" s="224">
        <f>ROUND(I198*H198,2)</f>
        <v>0</v>
      </c>
      <c r="K198" s="220" t="s">
        <v>136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0.00019000000000000001</v>
      </c>
      <c r="R198" s="227">
        <f>Q198*H198</f>
        <v>0.00076000000000000004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137</v>
      </c>
      <c r="AT198" s="229" t="s">
        <v>132</v>
      </c>
      <c r="AU198" s="229" t="s">
        <v>88</v>
      </c>
      <c r="AY198" s="17" t="s">
        <v>130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86</v>
      </c>
      <c r="BK198" s="230">
        <f>ROUND(I198*H198,2)</f>
        <v>0</v>
      </c>
      <c r="BL198" s="17" t="s">
        <v>137</v>
      </c>
      <c r="BM198" s="229" t="s">
        <v>586</v>
      </c>
    </row>
    <row r="199" s="13" customFormat="1">
      <c r="A199" s="13"/>
      <c r="B199" s="231"/>
      <c r="C199" s="232"/>
      <c r="D199" s="233" t="s">
        <v>139</v>
      </c>
      <c r="E199" s="234" t="s">
        <v>1</v>
      </c>
      <c r="F199" s="235" t="s">
        <v>587</v>
      </c>
      <c r="G199" s="232"/>
      <c r="H199" s="236">
        <v>4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139</v>
      </c>
      <c r="AU199" s="242" t="s">
        <v>88</v>
      </c>
      <c r="AV199" s="13" t="s">
        <v>88</v>
      </c>
      <c r="AW199" s="13" t="s">
        <v>34</v>
      </c>
      <c r="AX199" s="13" t="s">
        <v>86</v>
      </c>
      <c r="AY199" s="242" t="s">
        <v>130</v>
      </c>
    </row>
    <row r="200" s="2" customFormat="1" ht="24.15" customHeight="1">
      <c r="A200" s="38"/>
      <c r="B200" s="39"/>
      <c r="C200" s="218" t="s">
        <v>588</v>
      </c>
      <c r="D200" s="218" t="s">
        <v>132</v>
      </c>
      <c r="E200" s="219" t="s">
        <v>589</v>
      </c>
      <c r="F200" s="220" t="s">
        <v>590</v>
      </c>
      <c r="G200" s="221" t="s">
        <v>459</v>
      </c>
      <c r="H200" s="222">
        <v>1.1000000000000001</v>
      </c>
      <c r="I200" s="223"/>
      <c r="J200" s="224">
        <f>ROUND(I200*H200,2)</f>
        <v>0</v>
      </c>
      <c r="K200" s="220" t="s">
        <v>136</v>
      </c>
      <c r="L200" s="44"/>
      <c r="M200" s="225" t="s">
        <v>1</v>
      </c>
      <c r="N200" s="226" t="s">
        <v>43</v>
      </c>
      <c r="O200" s="91"/>
      <c r="P200" s="227">
        <f>O200*H200</f>
        <v>0</v>
      </c>
      <c r="Q200" s="227">
        <v>0.00012999999999999999</v>
      </c>
      <c r="R200" s="227">
        <f>Q200*H200</f>
        <v>0.00014300000000000001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137</v>
      </c>
      <c r="AT200" s="229" t="s">
        <v>132</v>
      </c>
      <c r="AU200" s="229" t="s">
        <v>88</v>
      </c>
      <c r="AY200" s="17" t="s">
        <v>130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137</v>
      </c>
      <c r="BM200" s="229" t="s">
        <v>591</v>
      </c>
    </row>
    <row r="201" s="13" customFormat="1">
      <c r="A201" s="13"/>
      <c r="B201" s="231"/>
      <c r="C201" s="232"/>
      <c r="D201" s="233" t="s">
        <v>139</v>
      </c>
      <c r="E201" s="234" t="s">
        <v>1</v>
      </c>
      <c r="F201" s="235" t="s">
        <v>592</v>
      </c>
      <c r="G201" s="232"/>
      <c r="H201" s="236">
        <v>1.1000000000000001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139</v>
      </c>
      <c r="AU201" s="242" t="s">
        <v>88</v>
      </c>
      <c r="AV201" s="13" t="s">
        <v>88</v>
      </c>
      <c r="AW201" s="13" t="s">
        <v>34</v>
      </c>
      <c r="AX201" s="13" t="s">
        <v>86</v>
      </c>
      <c r="AY201" s="242" t="s">
        <v>130</v>
      </c>
    </row>
    <row r="202" s="12" customFormat="1" ht="22.8" customHeight="1">
      <c r="A202" s="12"/>
      <c r="B202" s="202"/>
      <c r="C202" s="203"/>
      <c r="D202" s="204" t="s">
        <v>77</v>
      </c>
      <c r="E202" s="216" t="s">
        <v>255</v>
      </c>
      <c r="F202" s="216" t="s">
        <v>256</v>
      </c>
      <c r="G202" s="203"/>
      <c r="H202" s="203"/>
      <c r="I202" s="206"/>
      <c r="J202" s="217">
        <f>BK202</f>
        <v>0</v>
      </c>
      <c r="K202" s="203"/>
      <c r="L202" s="208"/>
      <c r="M202" s="209"/>
      <c r="N202" s="210"/>
      <c r="O202" s="210"/>
      <c r="P202" s="211">
        <f>SUM(P203:P217)</f>
        <v>0</v>
      </c>
      <c r="Q202" s="210"/>
      <c r="R202" s="211">
        <f>SUM(R203:R217)</f>
        <v>1.01912</v>
      </c>
      <c r="S202" s="210"/>
      <c r="T202" s="212">
        <f>SUM(T203:T217)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3" t="s">
        <v>86</v>
      </c>
      <c r="AT202" s="214" t="s">
        <v>77</v>
      </c>
      <c r="AU202" s="214" t="s">
        <v>86</v>
      </c>
      <c r="AY202" s="213" t="s">
        <v>130</v>
      </c>
      <c r="BK202" s="215">
        <f>SUM(BK203:BK217)</f>
        <v>0</v>
      </c>
    </row>
    <row r="203" s="2" customFormat="1" ht="24.15" customHeight="1">
      <c r="A203" s="38"/>
      <c r="B203" s="39"/>
      <c r="C203" s="218" t="s">
        <v>318</v>
      </c>
      <c r="D203" s="218" t="s">
        <v>132</v>
      </c>
      <c r="E203" s="219" t="s">
        <v>258</v>
      </c>
      <c r="F203" s="220" t="s">
        <v>259</v>
      </c>
      <c r="G203" s="221" t="s">
        <v>260</v>
      </c>
      <c r="H203" s="222">
        <v>2</v>
      </c>
      <c r="I203" s="223"/>
      <c r="J203" s="224">
        <f>ROUND(I203*H203,2)</f>
        <v>0</v>
      </c>
      <c r="K203" s="220" t="s">
        <v>136</v>
      </c>
      <c r="L203" s="44"/>
      <c r="M203" s="225" t="s">
        <v>1</v>
      </c>
      <c r="N203" s="226" t="s">
        <v>43</v>
      </c>
      <c r="O203" s="91"/>
      <c r="P203" s="227">
        <f>O203*H203</f>
        <v>0</v>
      </c>
      <c r="Q203" s="227">
        <v>0.00069999999999999999</v>
      </c>
      <c r="R203" s="227">
        <f>Q203*H203</f>
        <v>0.0014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137</v>
      </c>
      <c r="AT203" s="229" t="s">
        <v>132</v>
      </c>
      <c r="AU203" s="229" t="s">
        <v>88</v>
      </c>
      <c r="AY203" s="17" t="s">
        <v>130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86</v>
      </c>
      <c r="BK203" s="230">
        <f>ROUND(I203*H203,2)</f>
        <v>0</v>
      </c>
      <c r="BL203" s="17" t="s">
        <v>137</v>
      </c>
      <c r="BM203" s="229" t="s">
        <v>593</v>
      </c>
    </row>
    <row r="204" s="13" customFormat="1">
      <c r="A204" s="13"/>
      <c r="B204" s="231"/>
      <c r="C204" s="232"/>
      <c r="D204" s="233" t="s">
        <v>139</v>
      </c>
      <c r="E204" s="234" t="s">
        <v>1</v>
      </c>
      <c r="F204" s="235" t="s">
        <v>594</v>
      </c>
      <c r="G204" s="232"/>
      <c r="H204" s="236">
        <v>2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139</v>
      </c>
      <c r="AU204" s="242" t="s">
        <v>88</v>
      </c>
      <c r="AV204" s="13" t="s">
        <v>88</v>
      </c>
      <c r="AW204" s="13" t="s">
        <v>34</v>
      </c>
      <c r="AX204" s="13" t="s">
        <v>86</v>
      </c>
      <c r="AY204" s="242" t="s">
        <v>130</v>
      </c>
    </row>
    <row r="205" s="2" customFormat="1" ht="24.15" customHeight="1">
      <c r="A205" s="38"/>
      <c r="B205" s="39"/>
      <c r="C205" s="254" t="s">
        <v>328</v>
      </c>
      <c r="D205" s="254" t="s">
        <v>229</v>
      </c>
      <c r="E205" s="255" t="s">
        <v>385</v>
      </c>
      <c r="F205" s="256" t="s">
        <v>386</v>
      </c>
      <c r="G205" s="257" t="s">
        <v>260</v>
      </c>
      <c r="H205" s="258">
        <v>1</v>
      </c>
      <c r="I205" s="259"/>
      <c r="J205" s="260">
        <f>ROUND(I205*H205,2)</f>
        <v>0</v>
      </c>
      <c r="K205" s="256" t="s">
        <v>136</v>
      </c>
      <c r="L205" s="261"/>
      <c r="M205" s="262" t="s">
        <v>1</v>
      </c>
      <c r="N205" s="263" t="s">
        <v>43</v>
      </c>
      <c r="O205" s="91"/>
      <c r="P205" s="227">
        <f>O205*H205</f>
        <v>0</v>
      </c>
      <c r="Q205" s="227">
        <v>0.0025999999999999999</v>
      </c>
      <c r="R205" s="227">
        <f>Q205*H205</f>
        <v>0.0025999999999999999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233</v>
      </c>
      <c r="AT205" s="229" t="s">
        <v>229</v>
      </c>
      <c r="AU205" s="229" t="s">
        <v>88</v>
      </c>
      <c r="AY205" s="17" t="s">
        <v>130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86</v>
      </c>
      <c r="BK205" s="230">
        <f>ROUND(I205*H205,2)</f>
        <v>0</v>
      </c>
      <c r="BL205" s="17" t="s">
        <v>137</v>
      </c>
      <c r="BM205" s="229" t="s">
        <v>595</v>
      </c>
    </row>
    <row r="206" s="13" customFormat="1">
      <c r="A206" s="13"/>
      <c r="B206" s="231"/>
      <c r="C206" s="232"/>
      <c r="D206" s="233" t="s">
        <v>139</v>
      </c>
      <c r="E206" s="234" t="s">
        <v>1</v>
      </c>
      <c r="F206" s="235" t="s">
        <v>446</v>
      </c>
      <c r="G206" s="232"/>
      <c r="H206" s="236">
        <v>1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139</v>
      </c>
      <c r="AU206" s="242" t="s">
        <v>88</v>
      </c>
      <c r="AV206" s="13" t="s">
        <v>88</v>
      </c>
      <c r="AW206" s="13" t="s">
        <v>34</v>
      </c>
      <c r="AX206" s="13" t="s">
        <v>86</v>
      </c>
      <c r="AY206" s="242" t="s">
        <v>130</v>
      </c>
    </row>
    <row r="207" s="2" customFormat="1" ht="24.15" customHeight="1">
      <c r="A207" s="38"/>
      <c r="B207" s="39"/>
      <c r="C207" s="254" t="s">
        <v>7</v>
      </c>
      <c r="D207" s="254" t="s">
        <v>229</v>
      </c>
      <c r="E207" s="255" t="s">
        <v>279</v>
      </c>
      <c r="F207" s="256" t="s">
        <v>280</v>
      </c>
      <c r="G207" s="257" t="s">
        <v>260</v>
      </c>
      <c r="H207" s="258">
        <v>1</v>
      </c>
      <c r="I207" s="259"/>
      <c r="J207" s="260">
        <f>ROUND(I207*H207,2)</f>
        <v>0</v>
      </c>
      <c r="K207" s="256" t="s">
        <v>136</v>
      </c>
      <c r="L207" s="261"/>
      <c r="M207" s="262" t="s">
        <v>1</v>
      </c>
      <c r="N207" s="263" t="s">
        <v>43</v>
      </c>
      <c r="O207" s="91"/>
      <c r="P207" s="227">
        <f>O207*H207</f>
        <v>0</v>
      </c>
      <c r="Q207" s="227">
        <v>0.0012999999999999999</v>
      </c>
      <c r="R207" s="227">
        <f>Q207*H207</f>
        <v>0.0012999999999999999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233</v>
      </c>
      <c r="AT207" s="229" t="s">
        <v>229</v>
      </c>
      <c r="AU207" s="229" t="s">
        <v>88</v>
      </c>
      <c r="AY207" s="17" t="s">
        <v>130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86</v>
      </c>
      <c r="BK207" s="230">
        <f>ROUND(I207*H207,2)</f>
        <v>0</v>
      </c>
      <c r="BL207" s="17" t="s">
        <v>137</v>
      </c>
      <c r="BM207" s="229" t="s">
        <v>596</v>
      </c>
    </row>
    <row r="208" s="13" customFormat="1">
      <c r="A208" s="13"/>
      <c r="B208" s="231"/>
      <c r="C208" s="232"/>
      <c r="D208" s="233" t="s">
        <v>139</v>
      </c>
      <c r="E208" s="234" t="s">
        <v>1</v>
      </c>
      <c r="F208" s="235" t="s">
        <v>450</v>
      </c>
      <c r="G208" s="232"/>
      <c r="H208" s="236">
        <v>1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139</v>
      </c>
      <c r="AU208" s="242" t="s">
        <v>88</v>
      </c>
      <c r="AV208" s="13" t="s">
        <v>88</v>
      </c>
      <c r="AW208" s="13" t="s">
        <v>34</v>
      </c>
      <c r="AX208" s="13" t="s">
        <v>78</v>
      </c>
      <c r="AY208" s="242" t="s">
        <v>130</v>
      </c>
    </row>
    <row r="209" s="14" customFormat="1">
      <c r="A209" s="14"/>
      <c r="B209" s="243"/>
      <c r="C209" s="244"/>
      <c r="D209" s="233" t="s">
        <v>139</v>
      </c>
      <c r="E209" s="245" t="s">
        <v>1</v>
      </c>
      <c r="F209" s="246" t="s">
        <v>167</v>
      </c>
      <c r="G209" s="244"/>
      <c r="H209" s="247">
        <v>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139</v>
      </c>
      <c r="AU209" s="253" t="s">
        <v>88</v>
      </c>
      <c r="AV209" s="14" t="s">
        <v>137</v>
      </c>
      <c r="AW209" s="14" t="s">
        <v>34</v>
      </c>
      <c r="AX209" s="14" t="s">
        <v>86</v>
      </c>
      <c r="AY209" s="253" t="s">
        <v>130</v>
      </c>
    </row>
    <row r="210" s="2" customFormat="1" ht="24.15" customHeight="1">
      <c r="A210" s="38"/>
      <c r="B210" s="39"/>
      <c r="C210" s="218" t="s">
        <v>150</v>
      </c>
      <c r="D210" s="218" t="s">
        <v>132</v>
      </c>
      <c r="E210" s="219" t="s">
        <v>284</v>
      </c>
      <c r="F210" s="220" t="s">
        <v>285</v>
      </c>
      <c r="G210" s="221" t="s">
        <v>260</v>
      </c>
      <c r="H210" s="222">
        <v>2</v>
      </c>
      <c r="I210" s="223"/>
      <c r="J210" s="224">
        <f>ROUND(I210*H210,2)</f>
        <v>0</v>
      </c>
      <c r="K210" s="220" t="s">
        <v>136</v>
      </c>
      <c r="L210" s="44"/>
      <c r="M210" s="225" t="s">
        <v>1</v>
      </c>
      <c r="N210" s="226" t="s">
        <v>43</v>
      </c>
      <c r="O210" s="91"/>
      <c r="P210" s="227">
        <f>O210*H210</f>
        <v>0</v>
      </c>
      <c r="Q210" s="227">
        <v>0.11241</v>
      </c>
      <c r="R210" s="227">
        <f>Q210*H210</f>
        <v>0.22481999999999999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137</v>
      </c>
      <c r="AT210" s="229" t="s">
        <v>132</v>
      </c>
      <c r="AU210" s="229" t="s">
        <v>88</v>
      </c>
      <c r="AY210" s="17" t="s">
        <v>130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86</v>
      </c>
      <c r="BK210" s="230">
        <f>ROUND(I210*H210,2)</f>
        <v>0</v>
      </c>
      <c r="BL210" s="17" t="s">
        <v>137</v>
      </c>
      <c r="BM210" s="229" t="s">
        <v>597</v>
      </c>
    </row>
    <row r="211" s="13" customFormat="1">
      <c r="A211" s="13"/>
      <c r="B211" s="231"/>
      <c r="C211" s="232"/>
      <c r="D211" s="233" t="s">
        <v>139</v>
      </c>
      <c r="E211" s="234" t="s">
        <v>1</v>
      </c>
      <c r="F211" s="235" t="s">
        <v>598</v>
      </c>
      <c r="G211" s="232"/>
      <c r="H211" s="236">
        <v>2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139</v>
      </c>
      <c r="AU211" s="242" t="s">
        <v>88</v>
      </c>
      <c r="AV211" s="13" t="s">
        <v>88</v>
      </c>
      <c r="AW211" s="13" t="s">
        <v>34</v>
      </c>
      <c r="AX211" s="13" t="s">
        <v>86</v>
      </c>
      <c r="AY211" s="242" t="s">
        <v>130</v>
      </c>
    </row>
    <row r="212" s="2" customFormat="1" ht="21.75" customHeight="1">
      <c r="A212" s="38"/>
      <c r="B212" s="39"/>
      <c r="C212" s="254" t="s">
        <v>283</v>
      </c>
      <c r="D212" s="254" t="s">
        <v>229</v>
      </c>
      <c r="E212" s="255" t="s">
        <v>289</v>
      </c>
      <c r="F212" s="256" t="s">
        <v>290</v>
      </c>
      <c r="G212" s="257" t="s">
        <v>260</v>
      </c>
      <c r="H212" s="258">
        <v>2</v>
      </c>
      <c r="I212" s="259"/>
      <c r="J212" s="260">
        <f>ROUND(I212*H212,2)</f>
        <v>0</v>
      </c>
      <c r="K212" s="256" t="s">
        <v>136</v>
      </c>
      <c r="L212" s="261"/>
      <c r="M212" s="262" t="s">
        <v>1</v>
      </c>
      <c r="N212" s="263" t="s">
        <v>43</v>
      </c>
      <c r="O212" s="91"/>
      <c r="P212" s="227">
        <f>O212*H212</f>
        <v>0</v>
      </c>
      <c r="Q212" s="227">
        <v>0.0061000000000000004</v>
      </c>
      <c r="R212" s="227">
        <f>Q212*H212</f>
        <v>0.012200000000000001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233</v>
      </c>
      <c r="AT212" s="229" t="s">
        <v>229</v>
      </c>
      <c r="AU212" s="229" t="s">
        <v>88</v>
      </c>
      <c r="AY212" s="17" t="s">
        <v>130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86</v>
      </c>
      <c r="BK212" s="230">
        <f>ROUND(I212*H212,2)</f>
        <v>0</v>
      </c>
      <c r="BL212" s="17" t="s">
        <v>137</v>
      </c>
      <c r="BM212" s="229" t="s">
        <v>599</v>
      </c>
    </row>
    <row r="213" s="2" customFormat="1" ht="24.15" customHeight="1">
      <c r="A213" s="38"/>
      <c r="B213" s="39"/>
      <c r="C213" s="218" t="s">
        <v>393</v>
      </c>
      <c r="D213" s="218" t="s">
        <v>132</v>
      </c>
      <c r="E213" s="219" t="s">
        <v>293</v>
      </c>
      <c r="F213" s="220" t="s">
        <v>294</v>
      </c>
      <c r="G213" s="221" t="s">
        <v>135</v>
      </c>
      <c r="H213" s="222">
        <v>971</v>
      </c>
      <c r="I213" s="223"/>
      <c r="J213" s="224">
        <f>ROUND(I213*H213,2)</f>
        <v>0</v>
      </c>
      <c r="K213" s="220" t="s">
        <v>136</v>
      </c>
      <c r="L213" s="44"/>
      <c r="M213" s="225" t="s">
        <v>1</v>
      </c>
      <c r="N213" s="226" t="s">
        <v>43</v>
      </c>
      <c r="O213" s="91"/>
      <c r="P213" s="227">
        <f>O213*H213</f>
        <v>0</v>
      </c>
      <c r="Q213" s="227">
        <v>0.00046999999999999999</v>
      </c>
      <c r="R213" s="227">
        <f>Q213*H213</f>
        <v>0.45637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137</v>
      </c>
      <c r="AT213" s="229" t="s">
        <v>132</v>
      </c>
      <c r="AU213" s="229" t="s">
        <v>88</v>
      </c>
      <c r="AY213" s="17" t="s">
        <v>130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86</v>
      </c>
      <c r="BK213" s="230">
        <f>ROUND(I213*H213,2)</f>
        <v>0</v>
      </c>
      <c r="BL213" s="17" t="s">
        <v>137</v>
      </c>
      <c r="BM213" s="229" t="s">
        <v>600</v>
      </c>
    </row>
    <row r="214" s="13" customFormat="1">
      <c r="A214" s="13"/>
      <c r="B214" s="231"/>
      <c r="C214" s="232"/>
      <c r="D214" s="233" t="s">
        <v>139</v>
      </c>
      <c r="E214" s="234" t="s">
        <v>1</v>
      </c>
      <c r="F214" s="235" t="s">
        <v>567</v>
      </c>
      <c r="G214" s="232"/>
      <c r="H214" s="236">
        <v>971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139</v>
      </c>
      <c r="AU214" s="242" t="s">
        <v>88</v>
      </c>
      <c r="AV214" s="13" t="s">
        <v>88</v>
      </c>
      <c r="AW214" s="13" t="s">
        <v>34</v>
      </c>
      <c r="AX214" s="13" t="s">
        <v>86</v>
      </c>
      <c r="AY214" s="242" t="s">
        <v>130</v>
      </c>
    </row>
    <row r="215" s="2" customFormat="1" ht="24.15" customHeight="1">
      <c r="A215" s="38"/>
      <c r="B215" s="39"/>
      <c r="C215" s="254" t="s">
        <v>8</v>
      </c>
      <c r="D215" s="254" t="s">
        <v>229</v>
      </c>
      <c r="E215" s="255" t="s">
        <v>298</v>
      </c>
      <c r="F215" s="256" t="s">
        <v>299</v>
      </c>
      <c r="G215" s="257" t="s">
        <v>135</v>
      </c>
      <c r="H215" s="258">
        <v>1068.0999999999999</v>
      </c>
      <c r="I215" s="259"/>
      <c r="J215" s="260">
        <f>ROUND(I215*H215,2)</f>
        <v>0</v>
      </c>
      <c r="K215" s="256" t="s">
        <v>136</v>
      </c>
      <c r="L215" s="261"/>
      <c r="M215" s="262" t="s">
        <v>1</v>
      </c>
      <c r="N215" s="263" t="s">
        <v>43</v>
      </c>
      <c r="O215" s="91"/>
      <c r="P215" s="227">
        <f>O215*H215</f>
        <v>0</v>
      </c>
      <c r="Q215" s="227">
        <v>0.00029999999999999997</v>
      </c>
      <c r="R215" s="227">
        <f>Q215*H215</f>
        <v>0.32042999999999994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233</v>
      </c>
      <c r="AT215" s="229" t="s">
        <v>229</v>
      </c>
      <c r="AU215" s="229" t="s">
        <v>88</v>
      </c>
      <c r="AY215" s="17" t="s">
        <v>130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86</v>
      </c>
      <c r="BK215" s="230">
        <f>ROUND(I215*H215,2)</f>
        <v>0</v>
      </c>
      <c r="BL215" s="17" t="s">
        <v>137</v>
      </c>
      <c r="BM215" s="229" t="s">
        <v>601</v>
      </c>
    </row>
    <row r="216" s="13" customFormat="1">
      <c r="A216" s="13"/>
      <c r="B216" s="231"/>
      <c r="C216" s="232"/>
      <c r="D216" s="233" t="s">
        <v>139</v>
      </c>
      <c r="E216" s="234" t="s">
        <v>1</v>
      </c>
      <c r="F216" s="235" t="s">
        <v>567</v>
      </c>
      <c r="G216" s="232"/>
      <c r="H216" s="236">
        <v>971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139</v>
      </c>
      <c r="AU216" s="242" t="s">
        <v>88</v>
      </c>
      <c r="AV216" s="13" t="s">
        <v>88</v>
      </c>
      <c r="AW216" s="13" t="s">
        <v>34</v>
      </c>
      <c r="AX216" s="13" t="s">
        <v>86</v>
      </c>
      <c r="AY216" s="242" t="s">
        <v>130</v>
      </c>
    </row>
    <row r="217" s="13" customFormat="1">
      <c r="A217" s="13"/>
      <c r="B217" s="231"/>
      <c r="C217" s="232"/>
      <c r="D217" s="233" t="s">
        <v>139</v>
      </c>
      <c r="E217" s="232"/>
      <c r="F217" s="235" t="s">
        <v>602</v>
      </c>
      <c r="G217" s="232"/>
      <c r="H217" s="236">
        <v>1068.0999999999999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139</v>
      </c>
      <c r="AU217" s="242" t="s">
        <v>88</v>
      </c>
      <c r="AV217" s="13" t="s">
        <v>88</v>
      </c>
      <c r="AW217" s="13" t="s">
        <v>4</v>
      </c>
      <c r="AX217" s="13" t="s">
        <v>86</v>
      </c>
      <c r="AY217" s="242" t="s">
        <v>130</v>
      </c>
    </row>
    <row r="218" s="12" customFormat="1" ht="22.8" customHeight="1">
      <c r="A218" s="12"/>
      <c r="B218" s="202"/>
      <c r="C218" s="203"/>
      <c r="D218" s="204" t="s">
        <v>77</v>
      </c>
      <c r="E218" s="216" t="s">
        <v>316</v>
      </c>
      <c r="F218" s="216" t="s">
        <v>317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SUM(P219:P224)</f>
        <v>0</v>
      </c>
      <c r="Q218" s="210"/>
      <c r="R218" s="211">
        <f>SUM(R219:R224)</f>
        <v>0</v>
      </c>
      <c r="S218" s="210"/>
      <c r="T218" s="212">
        <f>SUM(T219:T224)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86</v>
      </c>
      <c r="AT218" s="214" t="s">
        <v>77</v>
      </c>
      <c r="AU218" s="214" t="s">
        <v>86</v>
      </c>
      <c r="AY218" s="213" t="s">
        <v>130</v>
      </c>
      <c r="BK218" s="215">
        <f>SUM(BK219:BK224)</f>
        <v>0</v>
      </c>
    </row>
    <row r="219" s="2" customFormat="1" ht="21.75" customHeight="1">
      <c r="A219" s="38"/>
      <c r="B219" s="39"/>
      <c r="C219" s="218" t="s">
        <v>244</v>
      </c>
      <c r="D219" s="218" t="s">
        <v>132</v>
      </c>
      <c r="E219" s="219" t="s">
        <v>319</v>
      </c>
      <c r="F219" s="220" t="s">
        <v>320</v>
      </c>
      <c r="G219" s="221" t="s">
        <v>232</v>
      </c>
      <c r="H219" s="222">
        <v>882.56399999999996</v>
      </c>
      <c r="I219" s="223"/>
      <c r="J219" s="224">
        <f>ROUND(I219*H219,2)</f>
        <v>0</v>
      </c>
      <c r="K219" s="220" t="s">
        <v>136</v>
      </c>
      <c r="L219" s="44"/>
      <c r="M219" s="225" t="s">
        <v>1</v>
      </c>
      <c r="N219" s="226" t="s">
        <v>43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137</v>
      </c>
      <c r="AT219" s="229" t="s">
        <v>132</v>
      </c>
      <c r="AU219" s="229" t="s">
        <v>88</v>
      </c>
      <c r="AY219" s="17" t="s">
        <v>130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86</v>
      </c>
      <c r="BK219" s="230">
        <f>ROUND(I219*H219,2)</f>
        <v>0</v>
      </c>
      <c r="BL219" s="17" t="s">
        <v>137</v>
      </c>
      <c r="BM219" s="229" t="s">
        <v>603</v>
      </c>
    </row>
    <row r="220" s="13" customFormat="1">
      <c r="A220" s="13"/>
      <c r="B220" s="231"/>
      <c r="C220" s="232"/>
      <c r="D220" s="233" t="s">
        <v>139</v>
      </c>
      <c r="E220" s="234" t="s">
        <v>1</v>
      </c>
      <c r="F220" s="235" t="s">
        <v>604</v>
      </c>
      <c r="G220" s="232"/>
      <c r="H220" s="236">
        <v>882.56399999999996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139</v>
      </c>
      <c r="AU220" s="242" t="s">
        <v>88</v>
      </c>
      <c r="AV220" s="13" t="s">
        <v>88</v>
      </c>
      <c r="AW220" s="13" t="s">
        <v>34</v>
      </c>
      <c r="AX220" s="13" t="s">
        <v>86</v>
      </c>
      <c r="AY220" s="242" t="s">
        <v>130</v>
      </c>
    </row>
    <row r="221" s="2" customFormat="1" ht="24.15" customHeight="1">
      <c r="A221" s="38"/>
      <c r="B221" s="39"/>
      <c r="C221" s="218" t="s">
        <v>400</v>
      </c>
      <c r="D221" s="218" t="s">
        <v>132</v>
      </c>
      <c r="E221" s="219" t="s">
        <v>324</v>
      </c>
      <c r="F221" s="220" t="s">
        <v>325</v>
      </c>
      <c r="G221" s="221" t="s">
        <v>232</v>
      </c>
      <c r="H221" s="222">
        <v>3971.538</v>
      </c>
      <c r="I221" s="223"/>
      <c r="J221" s="224">
        <f>ROUND(I221*H221,2)</f>
        <v>0</v>
      </c>
      <c r="K221" s="220" t="s">
        <v>136</v>
      </c>
      <c r="L221" s="44"/>
      <c r="M221" s="225" t="s">
        <v>1</v>
      </c>
      <c r="N221" s="226" t="s">
        <v>43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137</v>
      </c>
      <c r="AT221" s="229" t="s">
        <v>132</v>
      </c>
      <c r="AU221" s="229" t="s">
        <v>88</v>
      </c>
      <c r="AY221" s="17" t="s">
        <v>130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86</v>
      </c>
      <c r="BK221" s="230">
        <f>ROUND(I221*H221,2)</f>
        <v>0</v>
      </c>
      <c r="BL221" s="17" t="s">
        <v>137</v>
      </c>
      <c r="BM221" s="229" t="s">
        <v>605</v>
      </c>
    </row>
    <row r="222" s="13" customFormat="1">
      <c r="A222" s="13"/>
      <c r="B222" s="231"/>
      <c r="C222" s="232"/>
      <c r="D222" s="233" t="s">
        <v>139</v>
      </c>
      <c r="E222" s="234" t="s">
        <v>1</v>
      </c>
      <c r="F222" s="235" t="s">
        <v>606</v>
      </c>
      <c r="G222" s="232"/>
      <c r="H222" s="236">
        <v>3971.538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139</v>
      </c>
      <c r="AU222" s="242" t="s">
        <v>88</v>
      </c>
      <c r="AV222" s="13" t="s">
        <v>88</v>
      </c>
      <c r="AW222" s="13" t="s">
        <v>34</v>
      </c>
      <c r="AX222" s="13" t="s">
        <v>86</v>
      </c>
      <c r="AY222" s="242" t="s">
        <v>130</v>
      </c>
    </row>
    <row r="223" s="2" customFormat="1" ht="44.25" customHeight="1">
      <c r="A223" s="38"/>
      <c r="B223" s="39"/>
      <c r="C223" s="218" t="s">
        <v>250</v>
      </c>
      <c r="D223" s="218" t="s">
        <v>132</v>
      </c>
      <c r="E223" s="219" t="s">
        <v>329</v>
      </c>
      <c r="F223" s="220" t="s">
        <v>330</v>
      </c>
      <c r="G223" s="221" t="s">
        <v>232</v>
      </c>
      <c r="H223" s="222">
        <v>882.56399999999996</v>
      </c>
      <c r="I223" s="223"/>
      <c r="J223" s="224">
        <f>ROUND(I223*H223,2)</f>
        <v>0</v>
      </c>
      <c r="K223" s="220" t="s">
        <v>136</v>
      </c>
      <c r="L223" s="44"/>
      <c r="M223" s="225" t="s">
        <v>1</v>
      </c>
      <c r="N223" s="226" t="s">
        <v>43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137</v>
      </c>
      <c r="AT223" s="229" t="s">
        <v>132</v>
      </c>
      <c r="AU223" s="229" t="s">
        <v>88</v>
      </c>
      <c r="AY223" s="17" t="s">
        <v>130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86</v>
      </c>
      <c r="BK223" s="230">
        <f>ROUND(I223*H223,2)</f>
        <v>0</v>
      </c>
      <c r="BL223" s="17" t="s">
        <v>137</v>
      </c>
      <c r="BM223" s="229" t="s">
        <v>607</v>
      </c>
    </row>
    <row r="224" s="13" customFormat="1">
      <c r="A224" s="13"/>
      <c r="B224" s="231"/>
      <c r="C224" s="232"/>
      <c r="D224" s="233" t="s">
        <v>139</v>
      </c>
      <c r="E224" s="234" t="s">
        <v>1</v>
      </c>
      <c r="F224" s="235" t="s">
        <v>608</v>
      </c>
      <c r="G224" s="232"/>
      <c r="H224" s="236">
        <v>882.56399999999996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139</v>
      </c>
      <c r="AU224" s="242" t="s">
        <v>88</v>
      </c>
      <c r="AV224" s="13" t="s">
        <v>88</v>
      </c>
      <c r="AW224" s="13" t="s">
        <v>34</v>
      </c>
      <c r="AX224" s="13" t="s">
        <v>86</v>
      </c>
      <c r="AY224" s="242" t="s">
        <v>130</v>
      </c>
    </row>
    <row r="225" s="12" customFormat="1" ht="22.8" customHeight="1">
      <c r="A225" s="12"/>
      <c r="B225" s="202"/>
      <c r="C225" s="203"/>
      <c r="D225" s="204" t="s">
        <v>77</v>
      </c>
      <c r="E225" s="216" t="s">
        <v>332</v>
      </c>
      <c r="F225" s="216" t="s">
        <v>333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SUM(P226:P228)</f>
        <v>0</v>
      </c>
      <c r="Q225" s="210"/>
      <c r="R225" s="211">
        <f>SUM(R226:R228)</f>
        <v>0</v>
      </c>
      <c r="S225" s="210"/>
      <c r="T225" s="212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86</v>
      </c>
      <c r="AT225" s="214" t="s">
        <v>77</v>
      </c>
      <c r="AU225" s="214" t="s">
        <v>86</v>
      </c>
      <c r="AY225" s="213" t="s">
        <v>130</v>
      </c>
      <c r="BK225" s="215">
        <f>SUM(BK226:BK228)</f>
        <v>0</v>
      </c>
    </row>
    <row r="226" s="2" customFormat="1" ht="33" customHeight="1">
      <c r="A226" s="38"/>
      <c r="B226" s="39"/>
      <c r="C226" s="218" t="s">
        <v>297</v>
      </c>
      <c r="D226" s="218" t="s">
        <v>132</v>
      </c>
      <c r="E226" s="219" t="s">
        <v>334</v>
      </c>
      <c r="F226" s="220" t="s">
        <v>335</v>
      </c>
      <c r="G226" s="221" t="s">
        <v>232</v>
      </c>
      <c r="H226" s="222">
        <v>638.33799999999997</v>
      </c>
      <c r="I226" s="223"/>
      <c r="J226" s="224">
        <f>ROUND(I226*H226,2)</f>
        <v>0</v>
      </c>
      <c r="K226" s="220" t="s">
        <v>136</v>
      </c>
      <c r="L226" s="44"/>
      <c r="M226" s="225" t="s">
        <v>1</v>
      </c>
      <c r="N226" s="226" t="s">
        <v>43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137</v>
      </c>
      <c r="AT226" s="229" t="s">
        <v>132</v>
      </c>
      <c r="AU226" s="229" t="s">
        <v>88</v>
      </c>
      <c r="AY226" s="17" t="s">
        <v>130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86</v>
      </c>
      <c r="BK226" s="230">
        <f>ROUND(I226*H226,2)</f>
        <v>0</v>
      </c>
      <c r="BL226" s="17" t="s">
        <v>137</v>
      </c>
      <c r="BM226" s="229" t="s">
        <v>609</v>
      </c>
    </row>
    <row r="227" s="2" customFormat="1" ht="24.15" customHeight="1">
      <c r="A227" s="38"/>
      <c r="B227" s="39"/>
      <c r="C227" s="218" t="s">
        <v>610</v>
      </c>
      <c r="D227" s="218" t="s">
        <v>132</v>
      </c>
      <c r="E227" s="219" t="s">
        <v>611</v>
      </c>
      <c r="F227" s="220" t="s">
        <v>612</v>
      </c>
      <c r="G227" s="221" t="s">
        <v>232</v>
      </c>
      <c r="H227" s="222">
        <v>0.033000000000000002</v>
      </c>
      <c r="I227" s="223"/>
      <c r="J227" s="224">
        <f>ROUND(I227*H227,2)</f>
        <v>0</v>
      </c>
      <c r="K227" s="220" t="s">
        <v>136</v>
      </c>
      <c r="L227" s="44"/>
      <c r="M227" s="225" t="s">
        <v>1</v>
      </c>
      <c r="N227" s="226" t="s">
        <v>43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137</v>
      </c>
      <c r="AT227" s="229" t="s">
        <v>132</v>
      </c>
      <c r="AU227" s="229" t="s">
        <v>88</v>
      </c>
      <c r="AY227" s="17" t="s">
        <v>130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86</v>
      </c>
      <c r="BK227" s="230">
        <f>ROUND(I227*H227,2)</f>
        <v>0</v>
      </c>
      <c r="BL227" s="17" t="s">
        <v>137</v>
      </c>
      <c r="BM227" s="229" t="s">
        <v>613</v>
      </c>
    </row>
    <row r="228" s="13" customFormat="1">
      <c r="A228" s="13"/>
      <c r="B228" s="231"/>
      <c r="C228" s="232"/>
      <c r="D228" s="233" t="s">
        <v>139</v>
      </c>
      <c r="E228" s="234" t="s">
        <v>1</v>
      </c>
      <c r="F228" s="235" t="s">
        <v>614</v>
      </c>
      <c r="G228" s="232"/>
      <c r="H228" s="236">
        <v>0.033000000000000002</v>
      </c>
      <c r="I228" s="237"/>
      <c r="J228" s="232"/>
      <c r="K228" s="232"/>
      <c r="L228" s="238"/>
      <c r="M228" s="280"/>
      <c r="N228" s="281"/>
      <c r="O228" s="281"/>
      <c r="P228" s="281"/>
      <c r="Q228" s="281"/>
      <c r="R228" s="281"/>
      <c r="S228" s="281"/>
      <c r="T228" s="28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139</v>
      </c>
      <c r="AU228" s="242" t="s">
        <v>88</v>
      </c>
      <c r="AV228" s="13" t="s">
        <v>88</v>
      </c>
      <c r="AW228" s="13" t="s">
        <v>34</v>
      </c>
      <c r="AX228" s="13" t="s">
        <v>86</v>
      </c>
      <c r="AY228" s="242" t="s">
        <v>130</v>
      </c>
    </row>
    <row r="229" s="2" customFormat="1" ht="6.96" customHeight="1">
      <c r="A229" s="38"/>
      <c r="B229" s="66"/>
      <c r="C229" s="67"/>
      <c r="D229" s="67"/>
      <c r="E229" s="67"/>
      <c r="F229" s="67"/>
      <c r="G229" s="67"/>
      <c r="H229" s="67"/>
      <c r="I229" s="67"/>
      <c r="J229" s="67"/>
      <c r="K229" s="67"/>
      <c r="L229" s="44"/>
      <c r="M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</sheetData>
  <sheetProtection sheet="1" autoFilter="0" formatColumns="0" formatRows="0" objects="1" scenarios="1" spinCount="100000" saltValue="pidivKvdE3/Gy7Tt+Fve6Z4lRTrezsI40hbBQVAMkXgQDL+ftbo+WaEuEMM7BD6Qz5u3wUdZ2BVyoggV4xuB8Q==" hashValue="I1IP21H6LERzbjhZAfoTJVx6zZgf/ju5/C8mt1WfMNOpditNiVxPZ/GVnkclbWo3NjGGhAu+wCStqxqZqlBoyw==" algorithmName="SHA-512" password="CC35"/>
  <autoFilter ref="C123:K22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Zpevnění stávajících komunikací v lokalitě U Vodárny, Kolín - 1.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ROUND((SUM(BE119:BE132)),  2)</f>
        <v>0</v>
      </c>
      <c r="G33" s="38"/>
      <c r="H33" s="38"/>
      <c r="I33" s="155">
        <v>0.20999999999999999</v>
      </c>
      <c r="J33" s="154">
        <f>ROUND(((SUM(BE119:BE132))*I33),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ROUND((SUM(BF119:BF132)),  2)</f>
        <v>0</v>
      </c>
      <c r="G34" s="38"/>
      <c r="H34" s="38"/>
      <c r="I34" s="155">
        <v>0.12</v>
      </c>
      <c r="J34" s="154">
        <f>ROUND(((SUM(BF119:BF132))*I34),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ROUND((SUM(BG119:BG132)),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ROUND((SUM(BH119:BH132)),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ROUND((SUM(BI119:BI132)),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Zpevnění stávajících komunikací v lokalitě U Vodárny, Kolín - 1.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OST - Ostatní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Kolín</v>
      </c>
      <c r="G89" s="40"/>
      <c r="H89" s="40"/>
      <c r="I89" s="32" t="s">
        <v>22</v>
      </c>
      <c r="J89" s="79" t="str">
        <f>IF(J12="","",J12)</f>
        <v>25. 10. 2024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Kolín</v>
      </c>
      <c r="G91" s="40"/>
      <c r="H91" s="40"/>
      <c r="I91" s="32" t="s">
        <v>31</v>
      </c>
      <c r="J91" s="36" t="str">
        <f>E21</f>
        <v>TIMAO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616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617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618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Zpevnění stávajících komunikací v lokalitě U Vodárny, Kolín - 1. etapa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OST - Ostatní a vedlejší náklady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Kolín</v>
      </c>
      <c r="G113" s="40"/>
      <c r="H113" s="40"/>
      <c r="I113" s="32" t="s">
        <v>22</v>
      </c>
      <c r="J113" s="79" t="str">
        <f>IF(J12="","",J12)</f>
        <v>25. 10. 2024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Město Kolín</v>
      </c>
      <c r="G115" s="40"/>
      <c r="H115" s="40"/>
      <c r="I115" s="32" t="s">
        <v>31</v>
      </c>
      <c r="J115" s="36" t="str">
        <f>E21</f>
        <v>TIMAO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116</v>
      </c>
      <c r="D118" s="194" t="s">
        <v>63</v>
      </c>
      <c r="E118" s="194" t="s">
        <v>59</v>
      </c>
      <c r="F118" s="194" t="s">
        <v>60</v>
      </c>
      <c r="G118" s="194" t="s">
        <v>117</v>
      </c>
      <c r="H118" s="194" t="s">
        <v>118</v>
      </c>
      <c r="I118" s="194" t="s">
        <v>119</v>
      </c>
      <c r="J118" s="194" t="s">
        <v>106</v>
      </c>
      <c r="K118" s="195" t="s">
        <v>120</v>
      </c>
      <c r="L118" s="196"/>
      <c r="M118" s="100" t="s">
        <v>1</v>
      </c>
      <c r="N118" s="101" t="s">
        <v>42</v>
      </c>
      <c r="O118" s="101" t="s">
        <v>121</v>
      </c>
      <c r="P118" s="101" t="s">
        <v>122</v>
      </c>
      <c r="Q118" s="101" t="s">
        <v>123</v>
      </c>
      <c r="R118" s="101" t="s">
        <v>124</v>
      </c>
      <c r="S118" s="101" t="s">
        <v>125</v>
      </c>
      <c r="T118" s="102" t="s">
        <v>126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127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108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77</v>
      </c>
      <c r="E120" s="205" t="s">
        <v>98</v>
      </c>
      <c r="F120" s="205" t="s">
        <v>619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P121+P125</f>
        <v>0</v>
      </c>
      <c r="Q120" s="210"/>
      <c r="R120" s="211">
        <f>R121+R125</f>
        <v>0</v>
      </c>
      <c r="S120" s="210"/>
      <c r="T120" s="212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228</v>
      </c>
      <c r="AT120" s="214" t="s">
        <v>77</v>
      </c>
      <c r="AU120" s="214" t="s">
        <v>78</v>
      </c>
      <c r="AY120" s="213" t="s">
        <v>130</v>
      </c>
      <c r="BK120" s="215">
        <f>BK121+BK125</f>
        <v>0</v>
      </c>
    </row>
    <row r="121" s="12" customFormat="1" ht="22.8" customHeight="1">
      <c r="A121" s="12"/>
      <c r="B121" s="202"/>
      <c r="C121" s="203"/>
      <c r="D121" s="204" t="s">
        <v>77</v>
      </c>
      <c r="E121" s="216" t="s">
        <v>620</v>
      </c>
      <c r="F121" s="216" t="s">
        <v>621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SUM(P122:P124)</f>
        <v>0</v>
      </c>
      <c r="Q121" s="210"/>
      <c r="R121" s="211">
        <f>SUM(R122:R124)</f>
        <v>0</v>
      </c>
      <c r="S121" s="210"/>
      <c r="T121" s="212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137</v>
      </c>
      <c r="AT121" s="214" t="s">
        <v>77</v>
      </c>
      <c r="AU121" s="214" t="s">
        <v>86</v>
      </c>
      <c r="AY121" s="213" t="s">
        <v>130</v>
      </c>
      <c r="BK121" s="215">
        <f>SUM(BK122:BK124)</f>
        <v>0</v>
      </c>
    </row>
    <row r="122" s="2" customFormat="1" ht="55.5" customHeight="1">
      <c r="A122" s="38"/>
      <c r="B122" s="39"/>
      <c r="C122" s="218" t="s">
        <v>233</v>
      </c>
      <c r="D122" s="218" t="s">
        <v>132</v>
      </c>
      <c r="E122" s="219" t="s">
        <v>622</v>
      </c>
      <c r="F122" s="220" t="s">
        <v>623</v>
      </c>
      <c r="G122" s="221" t="s">
        <v>624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43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625</v>
      </c>
      <c r="AT122" s="229" t="s">
        <v>132</v>
      </c>
      <c r="AU122" s="229" t="s">
        <v>88</v>
      </c>
      <c r="AY122" s="17" t="s">
        <v>130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86</v>
      </c>
      <c r="BK122" s="230">
        <f>ROUND(I122*H122,2)</f>
        <v>0</v>
      </c>
      <c r="BL122" s="17" t="s">
        <v>625</v>
      </c>
      <c r="BM122" s="229" t="s">
        <v>626</v>
      </c>
    </row>
    <row r="123" s="2" customFormat="1" ht="24.15" customHeight="1">
      <c r="A123" s="38"/>
      <c r="B123" s="39"/>
      <c r="C123" s="218" t="s">
        <v>255</v>
      </c>
      <c r="D123" s="218" t="s">
        <v>132</v>
      </c>
      <c r="E123" s="219" t="s">
        <v>627</v>
      </c>
      <c r="F123" s="220" t="s">
        <v>628</v>
      </c>
      <c r="G123" s="221" t="s">
        <v>624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625</v>
      </c>
      <c r="AT123" s="229" t="s">
        <v>132</v>
      </c>
      <c r="AU123" s="229" t="s">
        <v>88</v>
      </c>
      <c r="AY123" s="17" t="s">
        <v>130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625</v>
      </c>
      <c r="BM123" s="229" t="s">
        <v>629</v>
      </c>
    </row>
    <row r="124" s="2" customFormat="1" ht="33" customHeight="1">
      <c r="A124" s="38"/>
      <c r="B124" s="39"/>
      <c r="C124" s="218" t="s">
        <v>378</v>
      </c>
      <c r="D124" s="218" t="s">
        <v>132</v>
      </c>
      <c r="E124" s="219" t="s">
        <v>630</v>
      </c>
      <c r="F124" s="220" t="s">
        <v>631</v>
      </c>
      <c r="G124" s="221" t="s">
        <v>624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625</v>
      </c>
      <c r="AT124" s="229" t="s">
        <v>132</v>
      </c>
      <c r="AU124" s="229" t="s">
        <v>88</v>
      </c>
      <c r="AY124" s="17" t="s">
        <v>130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625</v>
      </c>
      <c r="BM124" s="229" t="s">
        <v>632</v>
      </c>
    </row>
    <row r="125" s="12" customFormat="1" ht="22.8" customHeight="1">
      <c r="A125" s="12"/>
      <c r="B125" s="202"/>
      <c r="C125" s="203"/>
      <c r="D125" s="204" t="s">
        <v>77</v>
      </c>
      <c r="E125" s="216" t="s">
        <v>633</v>
      </c>
      <c r="F125" s="216" t="s">
        <v>634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SUM(P126:P132)</f>
        <v>0</v>
      </c>
      <c r="Q125" s="210"/>
      <c r="R125" s="211">
        <f>SUM(R126:R132)</f>
        <v>0</v>
      </c>
      <c r="S125" s="210"/>
      <c r="T125" s="212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228</v>
      </c>
      <c r="AT125" s="214" t="s">
        <v>77</v>
      </c>
      <c r="AU125" s="214" t="s">
        <v>86</v>
      </c>
      <c r="AY125" s="213" t="s">
        <v>130</v>
      </c>
      <c r="BK125" s="215">
        <f>SUM(BK126:BK132)</f>
        <v>0</v>
      </c>
    </row>
    <row r="126" s="2" customFormat="1" ht="16.5" customHeight="1">
      <c r="A126" s="38"/>
      <c r="B126" s="39"/>
      <c r="C126" s="218" t="s">
        <v>86</v>
      </c>
      <c r="D126" s="218" t="s">
        <v>132</v>
      </c>
      <c r="E126" s="219" t="s">
        <v>635</v>
      </c>
      <c r="F126" s="220" t="s">
        <v>636</v>
      </c>
      <c r="G126" s="221" t="s">
        <v>624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637</v>
      </c>
      <c r="AT126" s="229" t="s">
        <v>132</v>
      </c>
      <c r="AU126" s="229" t="s">
        <v>88</v>
      </c>
      <c r="AY126" s="17" t="s">
        <v>130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637</v>
      </c>
      <c r="BM126" s="229" t="s">
        <v>638</v>
      </c>
    </row>
    <row r="127" s="2" customFormat="1" ht="16.5" customHeight="1">
      <c r="A127" s="38"/>
      <c r="B127" s="39"/>
      <c r="C127" s="218" t="s">
        <v>88</v>
      </c>
      <c r="D127" s="218" t="s">
        <v>132</v>
      </c>
      <c r="E127" s="219" t="s">
        <v>639</v>
      </c>
      <c r="F127" s="220" t="s">
        <v>640</v>
      </c>
      <c r="G127" s="221" t="s">
        <v>624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637</v>
      </c>
      <c r="AT127" s="229" t="s">
        <v>132</v>
      </c>
      <c r="AU127" s="229" t="s">
        <v>88</v>
      </c>
      <c r="AY127" s="17" t="s">
        <v>130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637</v>
      </c>
      <c r="BM127" s="229" t="s">
        <v>641</v>
      </c>
    </row>
    <row r="128" s="2" customFormat="1" ht="24.15" customHeight="1">
      <c r="A128" s="38"/>
      <c r="B128" s="39"/>
      <c r="C128" s="218" t="s">
        <v>211</v>
      </c>
      <c r="D128" s="218" t="s">
        <v>132</v>
      </c>
      <c r="E128" s="219" t="s">
        <v>642</v>
      </c>
      <c r="F128" s="220" t="s">
        <v>643</v>
      </c>
      <c r="G128" s="221" t="s">
        <v>624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637</v>
      </c>
      <c r="AT128" s="229" t="s">
        <v>132</v>
      </c>
      <c r="AU128" s="229" t="s">
        <v>88</v>
      </c>
      <c r="AY128" s="17" t="s">
        <v>130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637</v>
      </c>
      <c r="BM128" s="229" t="s">
        <v>644</v>
      </c>
    </row>
    <row r="129" s="2" customFormat="1" ht="16.5" customHeight="1">
      <c r="A129" s="38"/>
      <c r="B129" s="39"/>
      <c r="C129" s="218" t="s">
        <v>137</v>
      </c>
      <c r="D129" s="218" t="s">
        <v>132</v>
      </c>
      <c r="E129" s="219" t="s">
        <v>645</v>
      </c>
      <c r="F129" s="220" t="s">
        <v>646</v>
      </c>
      <c r="G129" s="221" t="s">
        <v>624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637</v>
      </c>
      <c r="AT129" s="229" t="s">
        <v>132</v>
      </c>
      <c r="AU129" s="229" t="s">
        <v>88</v>
      </c>
      <c r="AY129" s="17" t="s">
        <v>130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637</v>
      </c>
      <c r="BM129" s="229" t="s">
        <v>647</v>
      </c>
    </row>
    <row r="130" s="2" customFormat="1" ht="24.15" customHeight="1">
      <c r="A130" s="38"/>
      <c r="B130" s="39"/>
      <c r="C130" s="218" t="s">
        <v>228</v>
      </c>
      <c r="D130" s="218" t="s">
        <v>132</v>
      </c>
      <c r="E130" s="219" t="s">
        <v>648</v>
      </c>
      <c r="F130" s="220" t="s">
        <v>649</v>
      </c>
      <c r="G130" s="221" t="s">
        <v>624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637</v>
      </c>
      <c r="AT130" s="229" t="s">
        <v>132</v>
      </c>
      <c r="AU130" s="229" t="s">
        <v>88</v>
      </c>
      <c r="AY130" s="17" t="s">
        <v>130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637</v>
      </c>
      <c r="BM130" s="229" t="s">
        <v>650</v>
      </c>
    </row>
    <row r="131" s="2" customFormat="1" ht="16.5" customHeight="1">
      <c r="A131" s="38"/>
      <c r="B131" s="39"/>
      <c r="C131" s="218" t="s">
        <v>237</v>
      </c>
      <c r="D131" s="218" t="s">
        <v>132</v>
      </c>
      <c r="E131" s="219" t="s">
        <v>651</v>
      </c>
      <c r="F131" s="220" t="s">
        <v>652</v>
      </c>
      <c r="G131" s="221" t="s">
        <v>624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637</v>
      </c>
      <c r="AT131" s="229" t="s">
        <v>132</v>
      </c>
      <c r="AU131" s="229" t="s">
        <v>88</v>
      </c>
      <c r="AY131" s="17" t="s">
        <v>130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637</v>
      </c>
      <c r="BM131" s="229" t="s">
        <v>653</v>
      </c>
    </row>
    <row r="132" s="2" customFormat="1" ht="16.5" customHeight="1">
      <c r="A132" s="38"/>
      <c r="B132" s="39"/>
      <c r="C132" s="218" t="s">
        <v>241</v>
      </c>
      <c r="D132" s="218" t="s">
        <v>132</v>
      </c>
      <c r="E132" s="219" t="s">
        <v>654</v>
      </c>
      <c r="F132" s="220" t="s">
        <v>655</v>
      </c>
      <c r="G132" s="221" t="s">
        <v>624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64" t="s">
        <v>1</v>
      </c>
      <c r="N132" s="265" t="s">
        <v>43</v>
      </c>
      <c r="O132" s="266"/>
      <c r="P132" s="267">
        <f>O132*H132</f>
        <v>0</v>
      </c>
      <c r="Q132" s="267">
        <v>0</v>
      </c>
      <c r="R132" s="267">
        <f>Q132*H132</f>
        <v>0</v>
      </c>
      <c r="S132" s="267">
        <v>0</v>
      </c>
      <c r="T132" s="26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637</v>
      </c>
      <c r="AT132" s="229" t="s">
        <v>132</v>
      </c>
      <c r="AU132" s="229" t="s">
        <v>88</v>
      </c>
      <c r="AY132" s="17" t="s">
        <v>130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637</v>
      </c>
      <c r="BM132" s="229" t="s">
        <v>656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2h4nXDUUs+sSTEH38uWyHIa3/4JIfN6phidxIgnPd+OB1KTlHDCePq2Nlq4nhG1ys+sB7stUSVMPW9SfZpLD7w==" hashValue="LfF0DjYkSa1v0fORyYPLo06dowXuVE7+IYW0xQ659fy616J+XprPmZprI2GDkom0E07/yn7KXMTBANtXD1mpVw==" algorithmName="SHA-512" password="CC35"/>
  <autoFilter ref="C118:K13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657</v>
      </c>
      <c r="H4" s="20"/>
    </row>
    <row r="5" s="1" customFormat="1" ht="12" customHeight="1">
      <c r="B5" s="20"/>
      <c r="C5" s="283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84" t="s">
        <v>16</v>
      </c>
      <c r="D6" s="285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25. 10. 2024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86"/>
      <c r="C9" s="287" t="s">
        <v>59</v>
      </c>
      <c r="D9" s="288" t="s">
        <v>60</v>
      </c>
      <c r="E9" s="288" t="s">
        <v>117</v>
      </c>
      <c r="F9" s="289" t="s">
        <v>658</v>
      </c>
      <c r="G9" s="191"/>
      <c r="H9" s="286"/>
    </row>
    <row r="10" s="2" customFormat="1" ht="26.4" customHeight="1">
      <c r="A10" s="38"/>
      <c r="B10" s="44"/>
      <c r="C10" s="290" t="s">
        <v>95</v>
      </c>
      <c r="D10" s="290" t="s">
        <v>96</v>
      </c>
      <c r="E10" s="38"/>
      <c r="F10" s="38"/>
      <c r="G10" s="38"/>
      <c r="H10" s="44"/>
    </row>
    <row r="11" s="2" customFormat="1" ht="16.8" customHeight="1">
      <c r="A11" s="38"/>
      <c r="B11" s="44"/>
      <c r="C11" s="291" t="s">
        <v>487</v>
      </c>
      <c r="D11" s="292" t="s">
        <v>1</v>
      </c>
      <c r="E11" s="293" t="s">
        <v>1</v>
      </c>
      <c r="F11" s="294">
        <v>0.11</v>
      </c>
      <c r="G11" s="38"/>
      <c r="H11" s="44"/>
    </row>
    <row r="12" s="2" customFormat="1" ht="16.8" customHeight="1">
      <c r="A12" s="38"/>
      <c r="B12" s="44"/>
      <c r="C12" s="295" t="s">
        <v>1</v>
      </c>
      <c r="D12" s="295" t="s">
        <v>550</v>
      </c>
      <c r="E12" s="17" t="s">
        <v>1</v>
      </c>
      <c r="F12" s="296">
        <v>0</v>
      </c>
      <c r="G12" s="38"/>
      <c r="H12" s="44"/>
    </row>
    <row r="13" s="2" customFormat="1" ht="16.8" customHeight="1">
      <c r="A13" s="38"/>
      <c r="B13" s="44"/>
      <c r="C13" s="295" t="s">
        <v>487</v>
      </c>
      <c r="D13" s="295" t="s">
        <v>551</v>
      </c>
      <c r="E13" s="17" t="s">
        <v>1</v>
      </c>
      <c r="F13" s="296">
        <v>0.11</v>
      </c>
      <c r="G13" s="38"/>
      <c r="H13" s="44"/>
    </row>
    <row r="14" s="2" customFormat="1" ht="16.8" customHeight="1">
      <c r="A14" s="38"/>
      <c r="B14" s="44"/>
      <c r="C14" s="297" t="s">
        <v>659</v>
      </c>
      <c r="D14" s="38"/>
      <c r="E14" s="38"/>
      <c r="F14" s="38"/>
      <c r="G14" s="38"/>
      <c r="H14" s="44"/>
    </row>
    <row r="15" s="2" customFormat="1" ht="16.8" customHeight="1">
      <c r="A15" s="38"/>
      <c r="B15" s="44"/>
      <c r="C15" s="295" t="s">
        <v>547</v>
      </c>
      <c r="D15" s="295" t="s">
        <v>548</v>
      </c>
      <c r="E15" s="17" t="s">
        <v>163</v>
      </c>
      <c r="F15" s="296">
        <v>0.11</v>
      </c>
      <c r="G15" s="38"/>
      <c r="H15" s="44"/>
    </row>
    <row r="16" s="2" customFormat="1" ht="16.8" customHeight="1">
      <c r="A16" s="38"/>
      <c r="B16" s="44"/>
      <c r="C16" s="295" t="s">
        <v>536</v>
      </c>
      <c r="D16" s="295" t="s">
        <v>537</v>
      </c>
      <c r="E16" s="17" t="s">
        <v>163</v>
      </c>
      <c r="F16" s="296">
        <v>1.4570000000000001</v>
      </c>
      <c r="G16" s="38"/>
      <c r="H16" s="44"/>
    </row>
    <row r="17" s="2" customFormat="1" ht="16.8" customHeight="1">
      <c r="A17" s="38"/>
      <c r="B17" s="44"/>
      <c r="C17" s="291" t="s">
        <v>489</v>
      </c>
      <c r="D17" s="292" t="s">
        <v>1</v>
      </c>
      <c r="E17" s="293" t="s">
        <v>1</v>
      </c>
      <c r="F17" s="294">
        <v>0.41299999999999998</v>
      </c>
      <c r="G17" s="38"/>
      <c r="H17" s="44"/>
    </row>
    <row r="18" s="2" customFormat="1" ht="16.8" customHeight="1">
      <c r="A18" s="38"/>
      <c r="B18" s="44"/>
      <c r="C18" s="295" t="s">
        <v>1</v>
      </c>
      <c r="D18" s="295" t="s">
        <v>556</v>
      </c>
      <c r="E18" s="17" t="s">
        <v>1</v>
      </c>
      <c r="F18" s="296">
        <v>0</v>
      </c>
      <c r="G18" s="38"/>
      <c r="H18" s="44"/>
    </row>
    <row r="19" s="2" customFormat="1" ht="16.8" customHeight="1">
      <c r="A19" s="38"/>
      <c r="B19" s="44"/>
      <c r="C19" s="295" t="s">
        <v>489</v>
      </c>
      <c r="D19" s="295" t="s">
        <v>557</v>
      </c>
      <c r="E19" s="17" t="s">
        <v>1</v>
      </c>
      <c r="F19" s="296">
        <v>0.41299999999999998</v>
      </c>
      <c r="G19" s="38"/>
      <c r="H19" s="44"/>
    </row>
    <row r="20" s="2" customFormat="1" ht="16.8" customHeight="1">
      <c r="A20" s="38"/>
      <c r="B20" s="44"/>
      <c r="C20" s="297" t="s">
        <v>659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295" t="s">
        <v>553</v>
      </c>
      <c r="D21" s="295" t="s">
        <v>554</v>
      </c>
      <c r="E21" s="17" t="s">
        <v>163</v>
      </c>
      <c r="F21" s="296">
        <v>0.41299999999999998</v>
      </c>
      <c r="G21" s="38"/>
      <c r="H21" s="44"/>
    </row>
    <row r="22" s="2" customFormat="1" ht="16.8" customHeight="1">
      <c r="A22" s="38"/>
      <c r="B22" s="44"/>
      <c r="C22" s="295" t="s">
        <v>536</v>
      </c>
      <c r="D22" s="295" t="s">
        <v>537</v>
      </c>
      <c r="E22" s="17" t="s">
        <v>163</v>
      </c>
      <c r="F22" s="296">
        <v>1.4570000000000001</v>
      </c>
      <c r="G22" s="38"/>
      <c r="H22" s="44"/>
    </row>
    <row r="23" s="2" customFormat="1" ht="16.8" customHeight="1">
      <c r="A23" s="38"/>
      <c r="B23" s="44"/>
      <c r="C23" s="295" t="s">
        <v>559</v>
      </c>
      <c r="D23" s="295" t="s">
        <v>560</v>
      </c>
      <c r="E23" s="17" t="s">
        <v>232</v>
      </c>
      <c r="F23" s="296">
        <v>0.78500000000000003</v>
      </c>
      <c r="G23" s="38"/>
      <c r="H23" s="44"/>
    </row>
    <row r="24" s="2" customFormat="1" ht="16.8" customHeight="1">
      <c r="A24" s="38"/>
      <c r="B24" s="44"/>
      <c r="C24" s="291" t="s">
        <v>491</v>
      </c>
      <c r="D24" s="292" t="s">
        <v>1</v>
      </c>
      <c r="E24" s="293" t="s">
        <v>1</v>
      </c>
      <c r="F24" s="294">
        <v>1.98</v>
      </c>
      <c r="G24" s="38"/>
      <c r="H24" s="44"/>
    </row>
    <row r="25" s="2" customFormat="1" ht="16.8" customHeight="1">
      <c r="A25" s="38"/>
      <c r="B25" s="44"/>
      <c r="C25" s="295" t="s">
        <v>491</v>
      </c>
      <c r="D25" s="295" t="s">
        <v>534</v>
      </c>
      <c r="E25" s="17" t="s">
        <v>1</v>
      </c>
      <c r="F25" s="296">
        <v>1.98</v>
      </c>
      <c r="G25" s="38"/>
      <c r="H25" s="44"/>
    </row>
    <row r="26" s="2" customFormat="1" ht="16.8" customHeight="1">
      <c r="A26" s="38"/>
      <c r="B26" s="44"/>
      <c r="C26" s="297" t="s">
        <v>659</v>
      </c>
      <c r="D26" s="38"/>
      <c r="E26" s="38"/>
      <c r="F26" s="38"/>
      <c r="G26" s="38"/>
      <c r="H26" s="44"/>
    </row>
    <row r="27" s="2" customFormat="1">
      <c r="A27" s="38"/>
      <c r="B27" s="44"/>
      <c r="C27" s="295" t="s">
        <v>531</v>
      </c>
      <c r="D27" s="295" t="s">
        <v>532</v>
      </c>
      <c r="E27" s="17" t="s">
        <v>163</v>
      </c>
      <c r="F27" s="296">
        <v>1.98</v>
      </c>
      <c r="G27" s="38"/>
      <c r="H27" s="44"/>
    </row>
    <row r="28" s="2" customFormat="1" ht="16.8" customHeight="1">
      <c r="A28" s="38"/>
      <c r="B28" s="44"/>
      <c r="C28" s="295" t="s">
        <v>536</v>
      </c>
      <c r="D28" s="295" t="s">
        <v>537</v>
      </c>
      <c r="E28" s="17" t="s">
        <v>163</v>
      </c>
      <c r="F28" s="296">
        <v>1.4570000000000001</v>
      </c>
      <c r="G28" s="38"/>
      <c r="H28" s="44"/>
    </row>
    <row r="29" s="2" customFormat="1" ht="16.8" customHeight="1">
      <c r="A29" s="38"/>
      <c r="B29" s="44"/>
      <c r="C29" s="291" t="s">
        <v>493</v>
      </c>
      <c r="D29" s="292" t="s">
        <v>1</v>
      </c>
      <c r="E29" s="293" t="s">
        <v>1</v>
      </c>
      <c r="F29" s="294">
        <v>1.4570000000000001</v>
      </c>
      <c r="G29" s="38"/>
      <c r="H29" s="44"/>
    </row>
    <row r="30" s="2" customFormat="1" ht="16.8" customHeight="1">
      <c r="A30" s="38"/>
      <c r="B30" s="44"/>
      <c r="C30" s="295" t="s">
        <v>493</v>
      </c>
      <c r="D30" s="295" t="s">
        <v>539</v>
      </c>
      <c r="E30" s="17" t="s">
        <v>1</v>
      </c>
      <c r="F30" s="296">
        <v>1.4570000000000001</v>
      </c>
      <c r="G30" s="38"/>
      <c r="H30" s="44"/>
    </row>
    <row r="31" s="2" customFormat="1" ht="16.8" customHeight="1">
      <c r="A31" s="38"/>
      <c r="B31" s="44"/>
      <c r="C31" s="297" t="s">
        <v>659</v>
      </c>
      <c r="D31" s="38"/>
      <c r="E31" s="38"/>
      <c r="F31" s="38"/>
      <c r="G31" s="38"/>
      <c r="H31" s="44"/>
    </row>
    <row r="32" s="2" customFormat="1" ht="16.8" customHeight="1">
      <c r="A32" s="38"/>
      <c r="B32" s="44"/>
      <c r="C32" s="295" t="s">
        <v>536</v>
      </c>
      <c r="D32" s="295" t="s">
        <v>537</v>
      </c>
      <c r="E32" s="17" t="s">
        <v>163</v>
      </c>
      <c r="F32" s="296">
        <v>1.4570000000000001</v>
      </c>
      <c r="G32" s="38"/>
      <c r="H32" s="44"/>
    </row>
    <row r="33" s="2" customFormat="1" ht="16.8" customHeight="1">
      <c r="A33" s="38"/>
      <c r="B33" s="44"/>
      <c r="C33" s="295" t="s">
        <v>541</v>
      </c>
      <c r="D33" s="295" t="s">
        <v>542</v>
      </c>
      <c r="E33" s="17" t="s">
        <v>232</v>
      </c>
      <c r="F33" s="296">
        <v>2.7679999999999998</v>
      </c>
      <c r="G33" s="38"/>
      <c r="H33" s="44"/>
    </row>
    <row r="34" s="2" customFormat="1" ht="7.44" customHeight="1">
      <c r="A34" s="38"/>
      <c r="B34" s="170"/>
      <c r="C34" s="171"/>
      <c r="D34" s="171"/>
      <c r="E34" s="171"/>
      <c r="F34" s="171"/>
      <c r="G34" s="171"/>
      <c r="H34" s="44"/>
    </row>
    <row r="35" s="2" customFormat="1">
      <c r="A35" s="38"/>
      <c r="B35" s="38"/>
      <c r="C35" s="38"/>
      <c r="D35" s="38"/>
      <c r="E35" s="38"/>
      <c r="F35" s="38"/>
      <c r="G35" s="38"/>
      <c r="H35" s="38"/>
    </row>
  </sheetData>
  <sheetProtection sheet="1" formatColumns="0" formatRows="0" objects="1" scenarios="1" spinCount="100000" saltValue="Vjuyn5Joj/e75jy+vND4zFALvERsQfMtRi6kogn3BqkV5A2X7takU/7TgSB2SAO3ZBJtRJp80pFy/kQ0sVW2rA==" hashValue="UsNYsITk4fwiUF5T0w4MzNbfs7WRICnm7LCvZJjrTfGR5oRwiKEPquICZKmhn+kE65cpoHXho0pbft/rQvoMX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TIM005\TIM005</dc:creator>
  <cp:lastModifiedBy>TIM005\TIM005</cp:lastModifiedBy>
  <dcterms:created xsi:type="dcterms:W3CDTF">2024-10-25T08:10:46Z</dcterms:created>
  <dcterms:modified xsi:type="dcterms:W3CDTF">2024-10-25T08:10:52Z</dcterms:modified>
</cp:coreProperties>
</file>